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3" i="1" l="1"/>
  <c r="C14" i="1"/>
  <c r="B13" i="1"/>
  <c r="D13" i="1" l="1"/>
  <c r="D15" i="1"/>
  <c r="D14" i="1" s="1"/>
  <c r="A22" i="1"/>
  <c r="K5" i="1"/>
  <c r="K4" i="1"/>
  <c r="K3" i="1"/>
  <c r="K2" i="1"/>
  <c r="K1" i="1"/>
  <c r="E16" i="1"/>
  <c r="E15" i="1" s="1"/>
  <c r="E14" i="1" s="1"/>
  <c r="E13" i="1" s="1"/>
  <c r="E19" i="1" s="1"/>
  <c r="J2" i="1"/>
  <c r="J3" i="1"/>
  <c r="J4" i="1"/>
  <c r="J5" i="1"/>
  <c r="J1" i="1"/>
  <c r="C10" i="1"/>
  <c r="D10" i="1"/>
  <c r="E10" i="1"/>
  <c r="F10" i="1"/>
  <c r="B10" i="1"/>
  <c r="F17" i="1" l="1"/>
  <c r="F16" i="1" s="1"/>
  <c r="F15" i="1" s="1"/>
  <c r="F14" i="1" s="1"/>
  <c r="F13" i="1" s="1"/>
  <c r="F19" i="1" s="1"/>
  <c r="B19" i="1"/>
  <c r="C19" i="1"/>
  <c r="D19" i="1" l="1"/>
</calcChain>
</file>

<file path=xl/sharedStrings.xml><?xml version="1.0" encoding="utf-8"?>
<sst xmlns="http://schemas.openxmlformats.org/spreadsheetml/2006/main" count="9" uniqueCount="9">
  <si>
    <t>Payload</t>
  </si>
  <si>
    <t>Number of Stages</t>
  </si>
  <si>
    <t>Total DV</t>
  </si>
  <si>
    <t>Mass Stage</t>
  </si>
  <si>
    <t>Total</t>
  </si>
  <si>
    <t>Number of Rockets</t>
  </si>
  <si>
    <t>10kg fuel - &gt; 1 kg case</t>
  </si>
  <si>
    <t>1800 kg for engine</t>
  </si>
  <si>
    <t>recursive propellant def?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</si>
</sst>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5">
    <xf numFmtId="0" fontId="0" fillId="0" borderId="0" xfId="0"/>
    <xf numFmtId="0" fontId="3" fillId="0" borderId="0" xfId="0" applyFont="1"/>
    <xf numFmtId="0" fontId="0" fillId="0" borderId="0" xfId="0" applyFont="1"/>
    <xf numFmtId="0" fontId="1" fillId="2" borderId="0" xfId="1"/>
    <xf numFmtId="0" fontId="2" fillId="3" borderId="0" xfId="2"/>
  </cellXfs>
  <cellStyles count="3">
    <cellStyle name="Bad" xfId="1" builtinId="27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zoomScaleNormal="100" workbookViewId="0">
      <selection activeCell="C14" sqref="C14"/>
    </sheetView>
  </sheetViews>
  <sheetFormatPr defaultRowHeight="15" x14ac:dyDescent="0.25"/>
  <cols>
    <col min="1" max="1" width="10.85546875" bestFit="1" customWidth="1"/>
    <col min="8" max="8" width="5" customWidth="1"/>
  </cols>
  <sheetData>
    <row r="1" spans="1:18" x14ac:dyDescent="0.25">
      <c r="A1" s="1" t="s">
        <v>0</v>
      </c>
      <c r="B1" s="1" t="s">
        <v>1</v>
      </c>
      <c r="H1" t="s">
        <v>5</v>
      </c>
      <c r="I1" s="2">
        <v>1</v>
      </c>
      <c r="J1" s="2">
        <f>I1*4130</f>
        <v>4130</v>
      </c>
      <c r="K1" s="2">
        <f>I1*1800</f>
        <v>1800</v>
      </c>
    </row>
    <row r="2" spans="1:18" x14ac:dyDescent="0.25">
      <c r="A2">
        <v>1000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I2">
        <v>2</v>
      </c>
      <c r="J2" s="2">
        <f>I2*4130</f>
        <v>8260</v>
      </c>
      <c r="K2" s="2">
        <f>I2*1800</f>
        <v>3600</v>
      </c>
    </row>
    <row r="3" spans="1:18" x14ac:dyDescent="0.25">
      <c r="I3">
        <v>3</v>
      </c>
      <c r="J3" s="2">
        <f>I3*4130</f>
        <v>12390</v>
      </c>
      <c r="K3" s="2">
        <f>I3*1800</f>
        <v>5400</v>
      </c>
    </row>
    <row r="4" spans="1:18" x14ac:dyDescent="0.25">
      <c r="B4">
        <v>18000</v>
      </c>
      <c r="C4">
        <v>9000</v>
      </c>
      <c r="D4">
        <v>4000</v>
      </c>
      <c r="E4">
        <v>1</v>
      </c>
      <c r="I4">
        <v>4</v>
      </c>
      <c r="J4" s="2">
        <f>I4*4130</f>
        <v>16520</v>
      </c>
      <c r="K4" s="2">
        <f>I4*1800</f>
        <v>7200</v>
      </c>
    </row>
    <row r="5" spans="1:18" x14ac:dyDescent="0.25">
      <c r="C5">
        <v>14000</v>
      </c>
      <c r="D5">
        <v>6000</v>
      </c>
      <c r="E5">
        <v>2</v>
      </c>
      <c r="I5">
        <v>5</v>
      </c>
      <c r="J5" s="2">
        <f>I5*4130</f>
        <v>20650</v>
      </c>
      <c r="K5" s="2">
        <f>I5*1800</f>
        <v>9000</v>
      </c>
    </row>
    <row r="6" spans="1:18" x14ac:dyDescent="0.25">
      <c r="D6">
        <v>9000</v>
      </c>
      <c r="E6">
        <v>3</v>
      </c>
    </row>
    <row r="7" spans="1:18" x14ac:dyDescent="0.25">
      <c r="E7">
        <v>18000</v>
      </c>
      <c r="N7" s="4"/>
      <c r="O7" s="4"/>
      <c r="P7" s="4"/>
      <c r="Q7" s="4"/>
      <c r="R7" s="4"/>
    </row>
    <row r="8" spans="1:18" x14ac:dyDescent="0.25">
      <c r="F8">
        <v>5000</v>
      </c>
      <c r="N8" s="3"/>
      <c r="O8" s="3"/>
      <c r="P8" s="3"/>
      <c r="Q8" s="3"/>
      <c r="R8" s="3"/>
    </row>
    <row r="10" spans="1:18" x14ac:dyDescent="0.25">
      <c r="A10" s="1" t="s">
        <v>2</v>
      </c>
      <c r="B10">
        <f>SUM(B4:B7)</f>
        <v>18000</v>
      </c>
      <c r="C10">
        <f>SUM(C4:C7)</f>
        <v>23000</v>
      </c>
      <c r="D10">
        <f>SUM(D4:D7)</f>
        <v>19000</v>
      </c>
      <c r="E10">
        <f>SUM(E4:E7)</f>
        <v>18006</v>
      </c>
      <c r="F10">
        <f>SUM(F4:F7)</f>
        <v>0</v>
      </c>
    </row>
    <row r="11" spans="1:18" x14ac:dyDescent="0.25">
      <c r="J11">
        <v>10</v>
      </c>
    </row>
    <row r="12" spans="1:18" x14ac:dyDescent="0.25">
      <c r="A12" s="1" t="s">
        <v>3</v>
      </c>
      <c r="J12">
        <v>3.2</v>
      </c>
    </row>
    <row r="13" spans="1:18" x14ac:dyDescent="0.25">
      <c r="A13" s="1">
        <v>1</v>
      </c>
      <c r="B13" s="4">
        <f>A2*((2.7)^(B4/J1)-1)</f>
        <v>74864.006715595693</v>
      </c>
      <c r="C13" s="3">
        <f>((A2+C14)*(2.7)^((C4/J1))-1)-C14</f>
        <v>224512.6879420075</v>
      </c>
      <c r="D13" s="3">
        <f>(D15+D16+A2+K1+(0.1*((D15+D16+A2+K1)*(2.7)^(D4/J1))))*(2.7)^((D4/J1))</f>
        <v>159901.20359693246</v>
      </c>
      <c r="E13" s="3">
        <f>(A2+E14+E15+E16)*((2.7)^((E4/J1)))</f>
        <v>307714.96239868901</v>
      </c>
      <c r="F13" s="3">
        <f>(A2+F14+F15+F16+F17)*(2.7)^((F4/J1))</f>
        <v>34626.994402892858</v>
      </c>
      <c r="J13">
        <v>1</v>
      </c>
    </row>
    <row r="14" spans="1:18" x14ac:dyDescent="0.25">
      <c r="A14" s="1">
        <v>2</v>
      </c>
      <c r="C14" s="3">
        <f>A2*((2.7)^(C5/J1)-1)</f>
        <v>27990.1223326416</v>
      </c>
      <c r="D14" s="3">
        <f>(D15+A2+K1+(0.1*((D15+A2+K1)*(2.7)^(D5/J1))))*(2.7)^((D5/J1))</f>
        <v>291808.3359834163</v>
      </c>
      <c r="E14" s="3">
        <f>(A2+E15+E16)*(2.7)^((E5/J1))</f>
        <v>153857.47674988554</v>
      </c>
      <c r="F14" s="3">
        <f>(A2+F15+F16+F17)*(2.7)^((F5/J1))</f>
        <v>17313.497201446429</v>
      </c>
      <c r="J14">
        <v>1.6</v>
      </c>
    </row>
    <row r="15" spans="1:18" x14ac:dyDescent="0.25">
      <c r="A15" s="1">
        <v>3</v>
      </c>
      <c r="C15" s="3"/>
      <c r="D15" s="3">
        <f>(A2+K1+(0.1*((A2+K1)*(2.7)^(D6/J1))))*(2.7)^((D6/J1))</f>
        <v>45629.906886313278</v>
      </c>
      <c r="E15" s="3">
        <f>(A2+E16)*(2.7)^((E6/J1))</f>
        <v>76919.483368462417</v>
      </c>
      <c r="F15" s="3">
        <f>(A2+F16+F17)*(2.7)^((F6/J1))</f>
        <v>8656.7486007232146</v>
      </c>
      <c r="J15">
        <v>1.6</v>
      </c>
    </row>
    <row r="16" spans="1:18" x14ac:dyDescent="0.25">
      <c r="A16" s="1">
        <v>4</v>
      </c>
      <c r="C16" s="3"/>
      <c r="D16" s="3"/>
      <c r="E16" s="3">
        <f>A2*(2.7)^((E7/J1))</f>
        <v>75864.006715595693</v>
      </c>
      <c r="F16" s="3">
        <f>(A2+F17)*(2.7)^((F7/J1))</f>
        <v>4328.3743003616073</v>
      </c>
      <c r="J16">
        <v>0.6</v>
      </c>
    </row>
    <row r="17" spans="1:17" x14ac:dyDescent="0.25">
      <c r="A17" s="1">
        <v>5</v>
      </c>
      <c r="C17" s="3"/>
      <c r="D17" s="3"/>
      <c r="E17" s="3"/>
      <c r="F17" s="3">
        <f>A2*(2.7)^((F8/J1))</f>
        <v>3328.3743003616078</v>
      </c>
      <c r="Q17" s="4"/>
    </row>
    <row r="18" spans="1:17" x14ac:dyDescent="0.25">
      <c r="C18" s="3"/>
      <c r="D18" s="3"/>
      <c r="E18" s="3"/>
      <c r="F18" s="3"/>
    </row>
    <row r="19" spans="1:17" x14ac:dyDescent="0.25">
      <c r="A19" s="1" t="s">
        <v>4</v>
      </c>
      <c r="B19">
        <f>SUM(B13:B17)</f>
        <v>74864.006715595693</v>
      </c>
      <c r="C19" s="3">
        <f>SUM(C13:C17)</f>
        <v>252502.81027464909</v>
      </c>
      <c r="D19" s="3">
        <f>SUM(D13:D17)</f>
        <v>497339.44646666205</v>
      </c>
      <c r="E19" s="3">
        <f>SUM(E13:E17)</f>
        <v>614355.92923263274</v>
      </c>
      <c r="F19" s="3">
        <f>SUM(F13:F17)</f>
        <v>68253.988805785717</v>
      </c>
    </row>
    <row r="21" spans="1:17" x14ac:dyDescent="0.25">
      <c r="I21" t="s">
        <v>6</v>
      </c>
    </row>
    <row r="22" spans="1:17" x14ac:dyDescent="0.25">
      <c r="A22">
        <f>A2*(2.7)^((C5/J1))</f>
        <v>28990.1223326416</v>
      </c>
      <c r="I22" t="s">
        <v>7</v>
      </c>
    </row>
    <row r="24" spans="1:17" x14ac:dyDescent="0.25">
      <c r="E24" t="s">
        <v>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 S Department of State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Bistransky, Joseph A</dc:creator>
  <cp:lastModifiedBy>Joseph Bistransky</cp:lastModifiedBy>
  <dcterms:created xsi:type="dcterms:W3CDTF">2015-08-18T06:57:22Z</dcterms:created>
  <dcterms:modified xsi:type="dcterms:W3CDTF">2015-09-07T17:37:31Z</dcterms:modified>
</cp:coreProperties>
</file>