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DIMENSION DE ZAPATA CORRIDA" sheetId="1" r:id="rId1"/>
    <sheet name="datos" sheetId="2" state="hidden" r:id="rId2"/>
    <sheet name="cargas" sheetId="3" state="hidden" r:id="rId3"/>
  </sheets>
  <definedNames>
    <definedName name="_xlnm.Print_Area" localSheetId="0">'DIMENSION DE ZAPATA CORRIDA'!$A$1:$I$90</definedName>
  </definedNames>
  <calcPr calcId="152511"/>
</workbook>
</file>

<file path=xl/calcChain.xml><?xml version="1.0" encoding="utf-8"?>
<calcChain xmlns="http://schemas.openxmlformats.org/spreadsheetml/2006/main">
  <c r="D31" i="1" l="1"/>
  <c r="D81" i="1"/>
  <c r="C78" i="1" l="1"/>
  <c r="C37" i="1"/>
  <c r="C42" i="1" s="1"/>
  <c r="C55" i="1" l="1"/>
  <c r="C54" i="1"/>
  <c r="C47" i="1"/>
  <c r="C49" i="1" s="1"/>
  <c r="C58" i="1" l="1"/>
  <c r="C68" i="1" s="1"/>
</calcChain>
</file>

<file path=xl/comments1.xml><?xml version="1.0" encoding="utf-8"?>
<comments xmlns="http://schemas.openxmlformats.org/spreadsheetml/2006/main">
  <authors>
    <author>Autor</author>
  </authors>
  <commentList>
    <comment ref="C24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Valor de tu analisis de cargas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Carga muerta + Carga viva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Selección el uso de la edificacion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Longitud de 1 m, puesto que la carga es por/ml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Selecciona un valor</t>
        </r>
      </text>
    </comment>
    <comment ref="E68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Selecciona un valor</t>
        </r>
      </text>
    </comment>
  </commentList>
</comments>
</file>

<file path=xl/sharedStrings.xml><?xml version="1.0" encoding="utf-8"?>
<sst xmlns="http://schemas.openxmlformats.org/spreadsheetml/2006/main" count="182" uniqueCount="136">
  <si>
    <t>barra</t>
  </si>
  <si>
    <t>area</t>
  </si>
  <si>
    <t>6mm</t>
  </si>
  <si>
    <t>8mm</t>
  </si>
  <si>
    <t>3/8"</t>
  </si>
  <si>
    <t>12mm</t>
  </si>
  <si>
    <t>1/2"</t>
  </si>
  <si>
    <t>5/8"</t>
  </si>
  <si>
    <t>3/4"</t>
  </si>
  <si>
    <t>db</t>
  </si>
  <si>
    <t>1"</t>
  </si>
  <si>
    <t>1 1/4"</t>
  </si>
  <si>
    <t>db =</t>
  </si>
  <si>
    <t>[cm]</t>
  </si>
  <si>
    <t>Pu =</t>
  </si>
  <si>
    <t>Datos:</t>
  </si>
  <si>
    <t>Parametros:</t>
  </si>
  <si>
    <t>σt =</t>
  </si>
  <si>
    <t>[kg/cm2]</t>
  </si>
  <si>
    <t>(tension admisible del terreno)</t>
  </si>
  <si>
    <t>γt =</t>
  </si>
  <si>
    <t>[tn/m3]</t>
  </si>
  <si>
    <t>(peso promedio del suelo y la cimentacion)</t>
  </si>
  <si>
    <t>df =</t>
  </si>
  <si>
    <t>[m]</t>
  </si>
  <si>
    <t>(fondo de la cimentacion)</t>
  </si>
  <si>
    <t>s/c =</t>
  </si>
  <si>
    <t>[tn/m2]</t>
  </si>
  <si>
    <t>Ocupación de uso</t>
  </si>
  <si>
    <t>Cargas repartidas kPa (kgf/m2)</t>
  </si>
  <si>
    <t>Carga</t>
  </si>
  <si>
    <t>Almacenaje</t>
  </si>
  <si>
    <t>5,0 (500)</t>
  </si>
  <si>
    <t>Almacenaje - Baños</t>
  </si>
  <si>
    <t>Igual a la carga principal del resto del área, sin que sea necesario que exceda de 3,0 (300)</t>
  </si>
  <si>
    <t>Bibliotecas - Sala de lecturas</t>
  </si>
  <si>
    <t>3,0 (300)</t>
  </si>
  <si>
    <t>Bibliotecas - Sala de almacenaje con estantes fijos (no apilables)</t>
  </si>
  <si>
    <t>7,5 (750)</t>
  </si>
  <si>
    <t>Bibliotecas - Corredores y escaleras</t>
  </si>
  <si>
    <t>4,0 (400)</t>
  </si>
  <si>
    <t>Centros de educación - Aulas</t>
  </si>
  <si>
    <t>2,5 (250)</t>
  </si>
  <si>
    <t>Centros de educación - Talleres</t>
  </si>
  <si>
    <t>3,5 (350)</t>
  </si>
  <si>
    <t>Centros de educación - Auditorios, gimnasios, etc.</t>
  </si>
  <si>
    <t>De acuerdo a lugares de asambleas</t>
  </si>
  <si>
    <t>Laboratorios</t>
  </si>
  <si>
    <t>Laboratorios - Corredores y escaleras</t>
  </si>
  <si>
    <t>Garajes - Para parqueo exclusivo de vehículos de pasajeros, con altura de entrada menos que 2,40 m</t>
  </si>
  <si>
    <t>Para otros vehículos</t>
  </si>
  <si>
    <t>*</t>
  </si>
  <si>
    <t>Hospitales - Sala de operación, laboratorios y zonas de servicio</t>
  </si>
  <si>
    <t xml:space="preserve">Cuartos </t>
  </si>
  <si>
    <t>2,0 (200)</t>
  </si>
  <si>
    <t>Hospitales - Corredores y escaleras</t>
  </si>
  <si>
    <t xml:space="preserve">Hoteles - Cuartos </t>
  </si>
  <si>
    <t>Hoteles - Salas públicas</t>
  </si>
  <si>
    <t>De acuerdo con lugares de asamblea</t>
  </si>
  <si>
    <t>Hoteles - Almacenaje y servicio</t>
  </si>
  <si>
    <t>Hoteles - Corredores y escaleras</t>
  </si>
  <si>
    <t>Instituciones penales - Celdas y zonas de habitación</t>
  </si>
  <si>
    <t>Instituciones penales - Zonas públicas</t>
  </si>
  <si>
    <t>De acuerdo a lugares de asamblea</t>
  </si>
  <si>
    <t>Instituciones penales - Corredores y escaleras</t>
  </si>
  <si>
    <t>Lugares de asamblea - Con asientos fijos</t>
  </si>
  <si>
    <t>Lugares de asamblea - Con asientos móviles</t>
  </si>
  <si>
    <t>Lugares de asamblea - Salones de baile, restaurantes, museos, gimnasios y vestíbulos de teatros y cines</t>
  </si>
  <si>
    <t>Graderías y tribunas</t>
  </si>
  <si>
    <t>Lugares de asamblea - Corredores y escaleras</t>
  </si>
  <si>
    <t>Oficinas - Exceptuando salas de archivo y computación</t>
  </si>
  <si>
    <t>Oficinas - Salas de archivo</t>
  </si>
  <si>
    <t>Oficinas - Salas de computación</t>
  </si>
  <si>
    <t>Oficinas- Corredores y escaleras</t>
  </si>
  <si>
    <t xml:space="preserve">Teatros - Vestidores </t>
  </si>
  <si>
    <t>Teatros - Cuarto de proyección</t>
  </si>
  <si>
    <t xml:space="preserve">Teatros - Escenario </t>
  </si>
  <si>
    <t>Teatros - Zonas públicas</t>
  </si>
  <si>
    <t>Tiendas</t>
  </si>
  <si>
    <r>
      <rPr>
        <b/>
        <sz val="10"/>
        <color theme="1"/>
        <rFont val="Arial"/>
        <family val="2"/>
      </rPr>
      <t>Tiendas -</t>
    </r>
    <r>
      <rPr>
        <sz val="10"/>
        <color theme="1"/>
        <rFont val="Arial"/>
        <family val="2"/>
      </rPr>
      <t xml:space="preserve"> Corredores y escaleras</t>
    </r>
  </si>
  <si>
    <t>Viviendas</t>
  </si>
  <si>
    <r>
      <rPr>
        <b/>
        <sz val="10"/>
        <color theme="1"/>
        <rFont val="Arial"/>
        <family val="2"/>
      </rPr>
      <t xml:space="preserve">Vivienda </t>
    </r>
    <r>
      <rPr>
        <sz val="10"/>
        <color theme="1"/>
        <rFont val="Arial"/>
        <family val="2"/>
      </rPr>
      <t>- Corredores y escaleras</t>
    </r>
  </si>
  <si>
    <t>(diametro de la barra)</t>
  </si>
  <si>
    <t>Ø max =</t>
  </si>
  <si>
    <t>[pulg]</t>
  </si>
  <si>
    <t>Uso</t>
  </si>
  <si>
    <t>Esfuerzo neto del terreno</t>
  </si>
  <si>
    <t>σneto =</t>
  </si>
  <si>
    <t>Calculo del area de zapata</t>
  </si>
  <si>
    <t>Az =</t>
  </si>
  <si>
    <t>[m2]</t>
  </si>
  <si>
    <t>B</t>
  </si>
  <si>
    <t>A =</t>
  </si>
  <si>
    <t>B =</t>
  </si>
  <si>
    <t>Calculo de altura</t>
  </si>
  <si>
    <t>Ld =</t>
  </si>
  <si>
    <t>Ld1 =</t>
  </si>
  <si>
    <t>f'c =</t>
  </si>
  <si>
    <t>f'y =</t>
  </si>
  <si>
    <t>Ld2 =</t>
  </si>
  <si>
    <t>re =</t>
  </si>
  <si>
    <t>(recubrimiento)</t>
  </si>
  <si>
    <t>H =</t>
  </si>
  <si>
    <t># capas =</t>
  </si>
  <si>
    <t>(parrilla de la zapata)</t>
  </si>
  <si>
    <t>[capas]</t>
  </si>
  <si>
    <t>(Redondear al mas próximo)</t>
  </si>
  <si>
    <t>FerNAN Civil</t>
  </si>
  <si>
    <t>Modificar las</t>
  </si>
  <si>
    <t>celdas en:</t>
  </si>
  <si>
    <t>x</t>
  </si>
  <si>
    <t>Pagina de Facebook:</t>
  </si>
  <si>
    <t>https://web.facebook.com/FerNANCivil</t>
  </si>
  <si>
    <t>https://web.facebook.com/groups/455187642183547</t>
  </si>
  <si>
    <t>https://www.libreingenieriacivil.com/</t>
  </si>
  <si>
    <t>Grupo de Facebook:</t>
  </si>
  <si>
    <t>HOJA DE CÁLCULO: "DIMENSIONAMIENTO DE ZAPATAS CORRIDAS"</t>
  </si>
  <si>
    <t xml:space="preserve">     H</t>
  </si>
  <si>
    <t>(Cm+Cv)</t>
  </si>
  <si>
    <t>[tn/m]</t>
  </si>
  <si>
    <t>Muro:</t>
  </si>
  <si>
    <t>(Ø maximo de muro)</t>
  </si>
  <si>
    <t>(Asumimos 1 metro de largo)</t>
  </si>
  <si>
    <t>Seleccionamos el mayor</t>
  </si>
  <si>
    <t>Longitud de desarrollo</t>
  </si>
  <si>
    <t>Altura final</t>
  </si>
  <si>
    <t xml:space="preserve">   Ld</t>
  </si>
  <si>
    <t xml:space="preserve">         db</t>
  </si>
  <si>
    <t xml:space="preserve">     Re  </t>
  </si>
  <si>
    <t>(Resistencia del concreto)</t>
  </si>
  <si>
    <t xml:space="preserve">    Muro</t>
  </si>
  <si>
    <t xml:space="preserve">    Zapata bajo muro</t>
  </si>
  <si>
    <t xml:space="preserve">    A</t>
  </si>
  <si>
    <t xml:space="preserve">     Longitud del muro</t>
  </si>
  <si>
    <t>Pagina Web (hojas excel gratis):</t>
  </si>
  <si>
    <t>Puede buscar el canal de youtube como: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</si>
</sst>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i/>
      <sz val="11"/>
      <name val="Cambria"/>
      <family val="1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i/>
      <sz val="11"/>
      <color theme="1"/>
      <name val="Cambria"/>
      <family val="1"/>
      <scheme val="major"/>
    </font>
    <font>
      <u/>
      <sz val="11"/>
      <color theme="10"/>
      <name val="Calibri"/>
      <family val="2"/>
      <scheme val="minor"/>
    </font>
    <font>
      <b/>
      <i/>
      <sz val="11"/>
      <color theme="1"/>
      <name val="Cambria"/>
      <family val="1"/>
      <scheme val="major"/>
    </font>
    <font>
      <b/>
      <i/>
      <sz val="9"/>
      <color rgb="FF0070C0"/>
      <name val="Cambria"/>
      <family val="1"/>
      <scheme val="major"/>
    </font>
    <font>
      <i/>
      <u/>
      <sz val="11"/>
      <color theme="10"/>
      <name val="Calibri"/>
      <family val="2"/>
      <scheme val="minor"/>
    </font>
    <font>
      <b/>
      <i/>
      <sz val="11"/>
      <color rgb="FFFF0000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57">
    <xf numFmtId="0" fontId="0" fillId="0" borderId="0" xfId="0"/>
    <xf numFmtId="0" fontId="2" fillId="2" borderId="0" xfId="0" applyFont="1" applyFill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/>
    <xf numFmtId="0" fontId="6" fillId="0" borderId="1" xfId="0" applyFont="1" applyBorder="1" applyAlignment="1">
      <alignment horizontal="left" vertical="center" wrapText="1"/>
    </xf>
    <xf numFmtId="0" fontId="7" fillId="3" borderId="10" xfId="0" applyFont="1" applyFill="1" applyBorder="1" applyProtection="1">
      <protection locked="0"/>
    </xf>
    <xf numFmtId="0" fontId="7" fillId="3" borderId="11" xfId="0" applyFont="1" applyFill="1" applyBorder="1" applyProtection="1">
      <protection locked="0"/>
    </xf>
    <xf numFmtId="0" fontId="7" fillId="3" borderId="1" xfId="0" applyFont="1" applyFill="1" applyBorder="1" applyAlignment="1" applyProtection="1">
      <alignment horizontal="right"/>
      <protection locked="0"/>
    </xf>
    <xf numFmtId="2" fontId="7" fillId="3" borderId="1" xfId="0" applyNumberFormat="1" applyFont="1" applyFill="1" applyBorder="1" applyProtection="1">
      <protection locked="0"/>
    </xf>
    <xf numFmtId="2" fontId="7" fillId="3" borderId="1" xfId="0" applyNumberFormat="1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Protection="1">
      <protection locked="0"/>
    </xf>
    <xf numFmtId="0" fontId="1" fillId="2" borderId="0" xfId="0" applyFont="1" applyFill="1" applyProtection="1"/>
    <xf numFmtId="0" fontId="7" fillId="3" borderId="1" xfId="0" applyFont="1" applyFill="1" applyBorder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right"/>
    </xf>
    <xf numFmtId="0" fontId="1" fillId="2" borderId="9" xfId="0" applyFont="1" applyFill="1" applyBorder="1" applyProtection="1"/>
    <xf numFmtId="0" fontId="1" fillId="4" borderId="0" xfId="0" applyFont="1" applyFill="1" applyProtection="1"/>
    <xf numFmtId="0" fontId="13" fillId="4" borderId="0" xfId="0" applyFont="1" applyFill="1" applyAlignment="1" applyProtection="1">
      <alignment vertical="center"/>
    </xf>
    <xf numFmtId="0" fontId="10" fillId="4" borderId="0" xfId="0" applyFont="1" applyFill="1" applyProtection="1"/>
    <xf numFmtId="0" fontId="14" fillId="4" borderId="0" xfId="1" applyFont="1" applyFill="1" applyAlignment="1" applyProtection="1">
      <alignment vertical="center"/>
    </xf>
    <xf numFmtId="0" fontId="13" fillId="4" borderId="0" xfId="0" applyFont="1" applyFill="1" applyProtection="1"/>
    <xf numFmtId="0" fontId="14" fillId="4" borderId="0" xfId="1" applyFont="1" applyFill="1" applyProtection="1"/>
    <xf numFmtId="0" fontId="1" fillId="4" borderId="9" xfId="0" applyFont="1" applyFill="1" applyBorder="1" applyProtection="1"/>
    <xf numFmtId="0" fontId="8" fillId="2" borderId="0" xfId="0" applyFont="1" applyFill="1" applyProtection="1"/>
    <xf numFmtId="0" fontId="10" fillId="2" borderId="0" xfId="0" applyFont="1" applyFill="1" applyProtection="1"/>
    <xf numFmtId="0" fontId="13" fillId="4" borderId="9" xfId="0" applyFont="1" applyFill="1" applyBorder="1" applyProtection="1"/>
    <xf numFmtId="0" fontId="10" fillId="4" borderId="9" xfId="0" applyFont="1" applyFill="1" applyBorder="1" applyProtection="1"/>
    <xf numFmtId="0" fontId="14" fillId="4" borderId="9" xfId="1" applyFont="1" applyFill="1" applyBorder="1" applyProtection="1"/>
    <xf numFmtId="0" fontId="12" fillId="2" borderId="0" xfId="0" applyFont="1" applyFill="1" applyAlignment="1" applyProtection="1">
      <alignment vertical="top"/>
    </xf>
    <xf numFmtId="0" fontId="7" fillId="3" borderId="6" xfId="0" applyFont="1" applyFill="1" applyBorder="1" applyAlignment="1" applyProtection="1">
      <alignment horizontal="center"/>
      <protection locked="0"/>
    </xf>
    <xf numFmtId="0" fontId="7" fillId="3" borderId="7" xfId="0" applyFont="1" applyFill="1" applyBorder="1" applyAlignment="1" applyProtection="1">
      <alignment horizontal="center"/>
      <protection locked="0"/>
    </xf>
    <xf numFmtId="0" fontId="7" fillId="3" borderId="8" xfId="0" applyFont="1" applyFill="1" applyBorder="1" applyAlignment="1" applyProtection="1">
      <alignment horizontal="center"/>
      <protection locked="0"/>
    </xf>
    <xf numFmtId="0" fontId="9" fillId="4" borderId="6" xfId="0" applyFont="1" applyFill="1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Protection="1"/>
    <xf numFmtId="0" fontId="7" fillId="4" borderId="9" xfId="0" applyFont="1" applyFill="1" applyBorder="1" applyProtection="1"/>
    <xf numFmtId="0" fontId="15" fillId="4" borderId="9" xfId="0" applyFont="1" applyFill="1" applyBorder="1" applyProtection="1"/>
    <xf numFmtId="0" fontId="1" fillId="4" borderId="2" xfId="0" applyFont="1" applyFill="1" applyBorder="1" applyAlignment="1" applyProtection="1">
      <alignment horizontal="center" vertical="top" wrapText="1"/>
    </xf>
    <xf numFmtId="0" fontId="1" fillId="4" borderId="12" xfId="0" applyFont="1" applyFill="1" applyBorder="1" applyAlignment="1" applyProtection="1">
      <alignment horizontal="center" vertical="top" wrapText="1"/>
    </xf>
    <xf numFmtId="0" fontId="1" fillId="4" borderId="3" xfId="0" applyFont="1" applyFill="1" applyBorder="1" applyAlignment="1" applyProtection="1">
      <alignment horizontal="center" vertical="top" wrapText="1"/>
    </xf>
    <xf numFmtId="0" fontId="1" fillId="4" borderId="4" xfId="0" applyFont="1" applyFill="1" applyBorder="1" applyAlignment="1" applyProtection="1">
      <alignment horizontal="center" vertical="top" wrapText="1"/>
    </xf>
    <xf numFmtId="0" fontId="1" fillId="4" borderId="13" xfId="0" applyFont="1" applyFill="1" applyBorder="1" applyAlignment="1" applyProtection="1">
      <alignment horizontal="center" vertical="top" wrapText="1"/>
    </xf>
    <xf numFmtId="0" fontId="1" fillId="4" borderId="5" xfId="0" applyFont="1" applyFill="1" applyBorder="1" applyAlignment="1" applyProtection="1">
      <alignment horizontal="center" vertical="top" wrapText="1"/>
    </xf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right"/>
      <protection locked="0"/>
    </xf>
    <xf numFmtId="0" fontId="8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2" fontId="1" fillId="2" borderId="0" xfId="0" applyNumberFormat="1" applyFont="1" applyFill="1" applyAlignment="1" applyProtection="1">
      <alignment horizontal="right"/>
      <protection locked="0"/>
    </xf>
    <xf numFmtId="2" fontId="1" fillId="2" borderId="0" xfId="0" applyNumberFormat="1" applyFont="1" applyFill="1" applyProtection="1"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2" fontId="1" fillId="2" borderId="0" xfId="0" applyNumberFormat="1" applyFont="1" applyFill="1" applyAlignment="1" applyProtection="1">
      <alignment horizontal="center"/>
      <protection locked="0"/>
    </xf>
    <xf numFmtId="2" fontId="1" fillId="2" borderId="0" xfId="0" applyNumberFormat="1" applyFont="1" applyFill="1" applyAlignment="1" applyProtection="1">
      <alignment horizontal="right" vertical="center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microsoft.com/office/2007/relationships/hdphoto" Target="../media/hdphoto1.wdp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57979</xdr:colOff>
      <xdr:row>68</xdr:row>
      <xdr:rowOff>107672</xdr:rowOff>
    </xdr:from>
    <xdr:to>
      <xdr:col>6</xdr:col>
      <xdr:colOff>447261</xdr:colOff>
      <xdr:row>80</xdr:row>
      <xdr:rowOff>82825</xdr:rowOff>
    </xdr:to>
    <xdr:pic>
      <xdr:nvPicPr>
        <xdr:cNvPr id="65" name="Imagen 64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767" t="8714" r="23434" b="21551"/>
        <a:stretch/>
      </xdr:blipFill>
      <xdr:spPr bwMode="auto">
        <a:xfrm>
          <a:off x="1325218" y="12838042"/>
          <a:ext cx="2228021" cy="216176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437030</xdr:colOff>
      <xdr:row>2</xdr:row>
      <xdr:rowOff>22412</xdr:rowOff>
    </xdr:from>
    <xdr:to>
      <xdr:col>6</xdr:col>
      <xdr:colOff>403412</xdr:colOff>
      <xdr:row>15</xdr:row>
      <xdr:rowOff>33618</xdr:rowOff>
    </xdr:to>
    <xdr:pic>
      <xdr:nvPicPr>
        <xdr:cNvPr id="31" name="Imagen 30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767" t="8714" r="23434" b="21551"/>
        <a:stretch/>
      </xdr:blipFill>
      <xdr:spPr bwMode="auto">
        <a:xfrm>
          <a:off x="1176618" y="694765"/>
          <a:ext cx="2308412" cy="234202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142875</xdr:colOff>
      <xdr:row>39</xdr:row>
      <xdr:rowOff>114300</xdr:rowOff>
    </xdr:from>
    <xdr:to>
      <xdr:col>3</xdr:col>
      <xdr:colOff>552450</xdr:colOff>
      <xdr:row>40</xdr:row>
      <xdr:rowOff>123825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7496175"/>
          <a:ext cx="15430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341658</xdr:colOff>
      <xdr:row>44</xdr:row>
      <xdr:rowOff>9525</xdr:rowOff>
    </xdr:from>
    <xdr:to>
      <xdr:col>2</xdr:col>
      <xdr:colOff>379758</xdr:colOff>
      <xdr:row>46</xdr:row>
      <xdr:rowOff>0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008" y="8315325"/>
          <a:ext cx="64770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413148</xdr:colOff>
      <xdr:row>14</xdr:row>
      <xdr:rowOff>60792</xdr:rowOff>
    </xdr:from>
    <xdr:to>
      <xdr:col>4</xdr:col>
      <xdr:colOff>464344</xdr:colOff>
      <xdr:row>15</xdr:row>
      <xdr:rowOff>125015</xdr:rowOff>
    </xdr:to>
    <xdr:cxnSp macro="">
      <xdr:nvCxnSpPr>
        <xdr:cNvPr id="7" name="Conector recto de flecha 6"/>
        <xdr:cNvCxnSpPr/>
      </xdr:nvCxnSpPr>
      <xdr:spPr>
        <a:xfrm>
          <a:off x="1151336" y="2876620"/>
          <a:ext cx="1182289" cy="242817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288833</xdr:colOff>
      <xdr:row>13</xdr:row>
      <xdr:rowOff>127746</xdr:rowOff>
    </xdr:from>
    <xdr:to>
      <xdr:col>3</xdr:col>
      <xdr:colOff>24935</xdr:colOff>
      <xdr:row>14</xdr:row>
      <xdr:rowOff>137271</xdr:rowOff>
    </xdr:to>
    <xdr:cxnSp macro="">
      <xdr:nvCxnSpPr>
        <xdr:cNvPr id="9" name="Conector recto 8"/>
        <xdr:cNvCxnSpPr/>
      </xdr:nvCxnSpPr>
      <xdr:spPr>
        <a:xfrm flipH="1">
          <a:off x="1027021" y="2764980"/>
          <a:ext cx="259977" cy="18811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409365</xdr:colOff>
      <xdr:row>14</xdr:row>
      <xdr:rowOff>151280</xdr:rowOff>
    </xdr:from>
    <xdr:to>
      <xdr:col>4</xdr:col>
      <xdr:colOff>594824</xdr:colOff>
      <xdr:row>16</xdr:row>
      <xdr:rowOff>22411</xdr:rowOff>
    </xdr:to>
    <xdr:cxnSp macro="">
      <xdr:nvCxnSpPr>
        <xdr:cNvPr id="11" name="Conector recto 10"/>
        <xdr:cNvCxnSpPr/>
      </xdr:nvCxnSpPr>
      <xdr:spPr>
        <a:xfrm flipH="1">
          <a:off x="2278646" y="2967108"/>
          <a:ext cx="185459" cy="22831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178594</xdr:colOff>
      <xdr:row>8</xdr:row>
      <xdr:rowOff>29765</xdr:rowOff>
    </xdr:from>
    <xdr:to>
      <xdr:col>6</xdr:col>
      <xdr:colOff>500062</xdr:colOff>
      <xdr:row>14</xdr:row>
      <xdr:rowOff>172641</xdr:rowOff>
    </xdr:to>
    <xdr:cxnSp macro="">
      <xdr:nvCxnSpPr>
        <xdr:cNvPr id="14" name="Conector recto de flecha 13"/>
        <xdr:cNvCxnSpPr/>
      </xdr:nvCxnSpPr>
      <xdr:spPr>
        <a:xfrm flipV="1">
          <a:off x="2655094" y="1774031"/>
          <a:ext cx="928687" cy="1214438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3572</xdr:colOff>
      <xdr:row>14</xdr:row>
      <xdr:rowOff>146447</xdr:rowOff>
    </xdr:from>
    <xdr:to>
      <xdr:col>5</xdr:col>
      <xdr:colOff>381000</xdr:colOff>
      <xdr:row>15</xdr:row>
      <xdr:rowOff>41672</xdr:rowOff>
    </xdr:to>
    <xdr:cxnSp macro="">
      <xdr:nvCxnSpPr>
        <xdr:cNvPr id="17" name="Conector recto 16"/>
        <xdr:cNvCxnSpPr/>
      </xdr:nvCxnSpPr>
      <xdr:spPr>
        <a:xfrm>
          <a:off x="2480072" y="2962275"/>
          <a:ext cx="377428" cy="7381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360759</xdr:colOff>
      <xdr:row>7</xdr:row>
      <xdr:rowOff>178593</xdr:rowOff>
    </xdr:from>
    <xdr:to>
      <xdr:col>7</xdr:col>
      <xdr:colOff>5953</xdr:colOff>
      <xdr:row>8</xdr:row>
      <xdr:rowOff>41671</xdr:rowOff>
    </xdr:to>
    <xdr:cxnSp macro="">
      <xdr:nvCxnSpPr>
        <xdr:cNvPr id="19" name="Conector recto 18"/>
        <xdr:cNvCxnSpPr/>
      </xdr:nvCxnSpPr>
      <xdr:spPr>
        <a:xfrm>
          <a:off x="3444478" y="1744265"/>
          <a:ext cx="252413" cy="416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345616</xdr:colOff>
      <xdr:row>11</xdr:row>
      <xdr:rowOff>19049</xdr:rowOff>
    </xdr:from>
    <xdr:to>
      <xdr:col>2</xdr:col>
      <xdr:colOff>345616</xdr:colOff>
      <xdr:row>13</xdr:row>
      <xdr:rowOff>102577</xdr:rowOff>
    </xdr:to>
    <xdr:cxnSp macro="">
      <xdr:nvCxnSpPr>
        <xdr:cNvPr id="25" name="Conector recto de flecha 24"/>
        <xdr:cNvCxnSpPr/>
      </xdr:nvCxnSpPr>
      <xdr:spPr>
        <a:xfrm>
          <a:off x="1085635" y="2349011"/>
          <a:ext cx="0" cy="449874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215277</xdr:colOff>
      <xdr:row>11</xdr:row>
      <xdr:rowOff>24264</xdr:rowOff>
    </xdr:from>
    <xdr:to>
      <xdr:col>2</xdr:col>
      <xdr:colOff>468746</xdr:colOff>
      <xdr:row>11</xdr:row>
      <xdr:rowOff>24264</xdr:rowOff>
    </xdr:to>
    <xdr:cxnSp macro="">
      <xdr:nvCxnSpPr>
        <xdr:cNvPr id="29" name="Conector recto 28"/>
        <xdr:cNvCxnSpPr/>
      </xdr:nvCxnSpPr>
      <xdr:spPr>
        <a:xfrm>
          <a:off x="955296" y="2354226"/>
          <a:ext cx="253469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231320</xdr:colOff>
      <xdr:row>13</xdr:row>
      <xdr:rowOff>119429</xdr:rowOff>
    </xdr:from>
    <xdr:to>
      <xdr:col>2</xdr:col>
      <xdr:colOff>484789</xdr:colOff>
      <xdr:row>13</xdr:row>
      <xdr:rowOff>119429</xdr:rowOff>
    </xdr:to>
    <xdr:cxnSp macro="">
      <xdr:nvCxnSpPr>
        <xdr:cNvPr id="33" name="Conector recto 32"/>
        <xdr:cNvCxnSpPr/>
      </xdr:nvCxnSpPr>
      <xdr:spPr>
        <a:xfrm>
          <a:off x="982737" y="2775846"/>
          <a:ext cx="253469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313267</xdr:colOff>
      <xdr:row>48</xdr:row>
      <xdr:rowOff>104775</xdr:rowOff>
    </xdr:from>
    <xdr:to>
      <xdr:col>3</xdr:col>
      <xdr:colOff>560917</xdr:colOff>
      <xdr:row>48</xdr:row>
      <xdr:rowOff>104775</xdr:rowOff>
    </xdr:to>
    <xdr:cxnSp macro="">
      <xdr:nvCxnSpPr>
        <xdr:cNvPr id="36" name="Conector recto de flecha 35"/>
        <xdr:cNvCxnSpPr/>
      </xdr:nvCxnSpPr>
      <xdr:spPr>
        <a:xfrm>
          <a:off x="1593850" y="9111192"/>
          <a:ext cx="2476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391054</xdr:colOff>
      <xdr:row>66</xdr:row>
      <xdr:rowOff>11245</xdr:rowOff>
    </xdr:from>
    <xdr:to>
      <xdr:col>4</xdr:col>
      <xdr:colOff>53445</xdr:colOff>
      <xdr:row>67</xdr:row>
      <xdr:rowOff>11245</xdr:rowOff>
    </xdr:to>
    <xdr:pic>
      <xdr:nvPicPr>
        <xdr:cNvPr id="37" name="Imagen 3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404" y="12308020"/>
          <a:ext cx="1405466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276225</xdr:colOff>
      <xdr:row>67</xdr:row>
      <xdr:rowOff>104775</xdr:rowOff>
    </xdr:from>
    <xdr:to>
      <xdr:col>3</xdr:col>
      <xdr:colOff>523875</xdr:colOff>
      <xdr:row>67</xdr:row>
      <xdr:rowOff>104775</xdr:rowOff>
    </xdr:to>
    <xdr:cxnSp macro="">
      <xdr:nvCxnSpPr>
        <xdr:cNvPr id="38" name="Conector recto de flecha 37"/>
        <xdr:cNvCxnSpPr/>
      </xdr:nvCxnSpPr>
      <xdr:spPr>
        <a:xfrm>
          <a:off x="1809750" y="9363075"/>
          <a:ext cx="2476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8283</xdr:colOff>
      <xdr:row>79</xdr:row>
      <xdr:rowOff>124238</xdr:rowOff>
    </xdr:from>
    <xdr:to>
      <xdr:col>4</xdr:col>
      <xdr:colOff>571500</xdr:colOff>
      <xdr:row>80</xdr:row>
      <xdr:rowOff>165652</xdr:rowOff>
    </xdr:to>
    <xdr:cxnSp macro="">
      <xdr:nvCxnSpPr>
        <xdr:cNvPr id="40" name="Conector recto de flecha 39"/>
        <xdr:cNvCxnSpPr/>
      </xdr:nvCxnSpPr>
      <xdr:spPr>
        <a:xfrm>
          <a:off x="1275522" y="14858999"/>
          <a:ext cx="1176130" cy="223631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427204</xdr:colOff>
      <xdr:row>79</xdr:row>
      <xdr:rowOff>7453</xdr:rowOff>
    </xdr:from>
    <xdr:to>
      <xdr:col>3</xdr:col>
      <xdr:colOff>160504</xdr:colOff>
      <xdr:row>80</xdr:row>
      <xdr:rowOff>16979</xdr:rowOff>
    </xdr:to>
    <xdr:cxnSp macro="">
      <xdr:nvCxnSpPr>
        <xdr:cNvPr id="41" name="Conector recto 40"/>
        <xdr:cNvCxnSpPr/>
      </xdr:nvCxnSpPr>
      <xdr:spPr>
        <a:xfrm flipH="1">
          <a:off x="1172639" y="14742214"/>
          <a:ext cx="255104" cy="19174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488674</xdr:colOff>
      <xdr:row>80</xdr:row>
      <xdr:rowOff>31473</xdr:rowOff>
    </xdr:from>
    <xdr:to>
      <xdr:col>5</xdr:col>
      <xdr:colOff>71883</xdr:colOff>
      <xdr:row>81</xdr:row>
      <xdr:rowOff>74542</xdr:rowOff>
    </xdr:to>
    <xdr:cxnSp macro="">
      <xdr:nvCxnSpPr>
        <xdr:cNvPr id="42" name="Conector recto 41"/>
        <xdr:cNvCxnSpPr/>
      </xdr:nvCxnSpPr>
      <xdr:spPr>
        <a:xfrm flipH="1">
          <a:off x="2368826" y="14948451"/>
          <a:ext cx="196122" cy="23356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273326</xdr:colOff>
      <xdr:row>74</xdr:row>
      <xdr:rowOff>16565</xdr:rowOff>
    </xdr:from>
    <xdr:to>
      <xdr:col>6</xdr:col>
      <xdr:colOff>563218</xdr:colOff>
      <xdr:row>80</xdr:row>
      <xdr:rowOff>91109</xdr:rowOff>
    </xdr:to>
    <xdr:cxnSp macro="">
      <xdr:nvCxnSpPr>
        <xdr:cNvPr id="43" name="Conector recto de flecha 42"/>
        <xdr:cNvCxnSpPr/>
      </xdr:nvCxnSpPr>
      <xdr:spPr>
        <a:xfrm flipV="1">
          <a:off x="2766391" y="13840239"/>
          <a:ext cx="902805" cy="1167848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92174</xdr:colOff>
      <xdr:row>80</xdr:row>
      <xdr:rowOff>24434</xdr:rowOff>
    </xdr:from>
    <xdr:to>
      <xdr:col>5</xdr:col>
      <xdr:colOff>425549</xdr:colOff>
      <xdr:row>80</xdr:row>
      <xdr:rowOff>148259</xdr:rowOff>
    </xdr:to>
    <xdr:cxnSp macro="">
      <xdr:nvCxnSpPr>
        <xdr:cNvPr id="44" name="Conector recto 43"/>
        <xdr:cNvCxnSpPr/>
      </xdr:nvCxnSpPr>
      <xdr:spPr>
        <a:xfrm>
          <a:off x="2585239" y="14941412"/>
          <a:ext cx="333375" cy="1238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402771</xdr:colOff>
      <xdr:row>73</xdr:row>
      <xdr:rowOff>170207</xdr:rowOff>
    </xdr:from>
    <xdr:to>
      <xdr:col>7</xdr:col>
      <xdr:colOff>91109</xdr:colOff>
      <xdr:row>74</xdr:row>
      <xdr:rowOff>57978</xdr:rowOff>
    </xdr:to>
    <xdr:cxnSp macro="">
      <xdr:nvCxnSpPr>
        <xdr:cNvPr id="45" name="Conector recto 44"/>
        <xdr:cNvCxnSpPr/>
      </xdr:nvCxnSpPr>
      <xdr:spPr>
        <a:xfrm>
          <a:off x="3508749" y="13811664"/>
          <a:ext cx="301251" cy="699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437557</xdr:colOff>
      <xdr:row>76</xdr:row>
      <xdr:rowOff>141633</xdr:rowOff>
    </xdr:from>
    <xdr:to>
      <xdr:col>2</xdr:col>
      <xdr:colOff>437557</xdr:colOff>
      <xdr:row>79</xdr:row>
      <xdr:rowOff>0</xdr:rowOff>
    </xdr:to>
    <xdr:cxnSp macro="">
      <xdr:nvCxnSpPr>
        <xdr:cNvPr id="46" name="Conector recto de flecha 45"/>
        <xdr:cNvCxnSpPr/>
      </xdr:nvCxnSpPr>
      <xdr:spPr>
        <a:xfrm>
          <a:off x="1182992" y="14329742"/>
          <a:ext cx="0" cy="405019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307287</xdr:colOff>
      <xdr:row>76</xdr:row>
      <xdr:rowOff>142875</xdr:rowOff>
    </xdr:from>
    <xdr:to>
      <xdr:col>3</xdr:col>
      <xdr:colOff>31062</xdr:colOff>
      <xdr:row>76</xdr:row>
      <xdr:rowOff>142875</xdr:rowOff>
    </xdr:to>
    <xdr:cxnSp macro="">
      <xdr:nvCxnSpPr>
        <xdr:cNvPr id="47" name="Conector recto 46"/>
        <xdr:cNvCxnSpPr/>
      </xdr:nvCxnSpPr>
      <xdr:spPr>
        <a:xfrm>
          <a:off x="1052722" y="14330984"/>
          <a:ext cx="245579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314088</xdr:colOff>
      <xdr:row>79</xdr:row>
      <xdr:rowOff>3728</xdr:rowOff>
    </xdr:from>
    <xdr:to>
      <xdr:col>3</xdr:col>
      <xdr:colOff>37863</xdr:colOff>
      <xdr:row>79</xdr:row>
      <xdr:rowOff>3728</xdr:rowOff>
    </xdr:to>
    <xdr:cxnSp macro="">
      <xdr:nvCxnSpPr>
        <xdr:cNvPr id="48" name="Conector recto 47"/>
        <xdr:cNvCxnSpPr/>
      </xdr:nvCxnSpPr>
      <xdr:spPr>
        <a:xfrm>
          <a:off x="1059523" y="14738489"/>
          <a:ext cx="245579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322790</xdr:colOff>
      <xdr:row>47</xdr:row>
      <xdr:rowOff>111124</xdr:rowOff>
    </xdr:from>
    <xdr:to>
      <xdr:col>3</xdr:col>
      <xdr:colOff>570440</xdr:colOff>
      <xdr:row>47</xdr:row>
      <xdr:rowOff>111124</xdr:rowOff>
    </xdr:to>
    <xdr:cxnSp macro="">
      <xdr:nvCxnSpPr>
        <xdr:cNvPr id="51" name="Conector recto de flecha 50"/>
        <xdr:cNvCxnSpPr/>
      </xdr:nvCxnSpPr>
      <xdr:spPr>
        <a:xfrm>
          <a:off x="1603373" y="8937624"/>
          <a:ext cx="2476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582085</xdr:colOff>
      <xdr:row>49</xdr:row>
      <xdr:rowOff>21167</xdr:rowOff>
    </xdr:from>
    <xdr:to>
      <xdr:col>7</xdr:col>
      <xdr:colOff>560917</xdr:colOff>
      <xdr:row>65</xdr:row>
      <xdr:rowOff>0</xdr:rowOff>
    </xdr:to>
    <xdr:pic>
      <xdr:nvPicPr>
        <xdr:cNvPr id="52" name="Imagen 51"/>
        <xdr:cNvPicPr/>
      </xdr:nvPicPr>
      <xdr:blipFill rotWithShape="1">
        <a:blip xmlns:r="http://schemas.openxmlformats.org/officeDocument/2006/relationships" r:embed="rId5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3630" b="94011" l="9847" r="89898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6133" t="6720" r="25994" b="5080"/>
        <a:stretch/>
      </xdr:blipFill>
      <xdr:spPr bwMode="auto">
        <a:xfrm>
          <a:off x="1862668" y="9207500"/>
          <a:ext cx="2434166" cy="28575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129963</xdr:colOff>
      <xdr:row>59</xdr:row>
      <xdr:rowOff>116417</xdr:rowOff>
    </xdr:from>
    <xdr:to>
      <xdr:col>8</xdr:col>
      <xdr:colOff>148167</xdr:colOff>
      <xdr:row>59</xdr:row>
      <xdr:rowOff>148167</xdr:rowOff>
    </xdr:to>
    <xdr:cxnSp macro="">
      <xdr:nvCxnSpPr>
        <xdr:cNvPr id="53" name="Conector recto 52"/>
        <xdr:cNvCxnSpPr/>
      </xdr:nvCxnSpPr>
      <xdr:spPr>
        <a:xfrm>
          <a:off x="3252046" y="11101917"/>
          <a:ext cx="1245871" cy="317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550333</xdr:colOff>
      <xdr:row>62</xdr:row>
      <xdr:rowOff>45297</xdr:rowOff>
    </xdr:from>
    <xdr:to>
      <xdr:col>8</xdr:col>
      <xdr:colOff>169333</xdr:colOff>
      <xdr:row>62</xdr:row>
      <xdr:rowOff>137583</xdr:rowOff>
    </xdr:to>
    <xdr:cxnSp macro="">
      <xdr:nvCxnSpPr>
        <xdr:cNvPr id="54" name="Conector recto 53"/>
        <xdr:cNvCxnSpPr/>
      </xdr:nvCxnSpPr>
      <xdr:spPr>
        <a:xfrm>
          <a:off x="3058583" y="11570547"/>
          <a:ext cx="1460500" cy="9228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53128</xdr:colOff>
      <xdr:row>59</xdr:row>
      <xdr:rowOff>150071</xdr:rowOff>
    </xdr:from>
    <xdr:to>
      <xdr:col>8</xdr:col>
      <xdr:colOff>53128</xdr:colOff>
      <xdr:row>62</xdr:row>
      <xdr:rowOff>127000</xdr:rowOff>
    </xdr:to>
    <xdr:cxnSp macro="">
      <xdr:nvCxnSpPr>
        <xdr:cNvPr id="55" name="Conector recto de flecha 54"/>
        <xdr:cNvCxnSpPr/>
      </xdr:nvCxnSpPr>
      <xdr:spPr>
        <a:xfrm>
          <a:off x="4402878" y="11135571"/>
          <a:ext cx="0" cy="516679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73237</xdr:colOff>
      <xdr:row>62</xdr:row>
      <xdr:rowOff>144096</xdr:rowOff>
    </xdr:from>
    <xdr:to>
      <xdr:col>8</xdr:col>
      <xdr:colOff>264341</xdr:colOff>
      <xdr:row>63</xdr:row>
      <xdr:rowOff>59531</xdr:rowOff>
    </xdr:to>
    <xdr:cxnSp macro="">
      <xdr:nvCxnSpPr>
        <xdr:cNvPr id="56" name="Conector recto 55"/>
        <xdr:cNvCxnSpPr/>
      </xdr:nvCxnSpPr>
      <xdr:spPr>
        <a:xfrm>
          <a:off x="3156956" y="11591955"/>
          <a:ext cx="1405541" cy="94029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52917</xdr:colOff>
      <xdr:row>63</xdr:row>
      <xdr:rowOff>26669</xdr:rowOff>
    </xdr:from>
    <xdr:to>
      <xdr:col>8</xdr:col>
      <xdr:colOff>255985</xdr:colOff>
      <xdr:row>63</xdr:row>
      <xdr:rowOff>119063</xdr:rowOff>
    </xdr:to>
    <xdr:cxnSp macro="">
      <xdr:nvCxnSpPr>
        <xdr:cNvPr id="57" name="Conector recto 56"/>
        <xdr:cNvCxnSpPr/>
      </xdr:nvCxnSpPr>
      <xdr:spPr>
        <a:xfrm>
          <a:off x="3136636" y="11653122"/>
          <a:ext cx="1417505" cy="92394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196455</xdr:colOff>
      <xdr:row>62</xdr:row>
      <xdr:rowOff>113110</xdr:rowOff>
    </xdr:from>
    <xdr:to>
      <xdr:col>8</xdr:col>
      <xdr:colOff>196455</xdr:colOff>
      <xdr:row>64</xdr:row>
      <xdr:rowOff>59532</xdr:rowOff>
    </xdr:to>
    <xdr:cxnSp macro="">
      <xdr:nvCxnSpPr>
        <xdr:cNvPr id="32" name="Conector recto 31"/>
        <xdr:cNvCxnSpPr/>
      </xdr:nvCxnSpPr>
      <xdr:spPr>
        <a:xfrm>
          <a:off x="4494611" y="11560969"/>
          <a:ext cx="0" cy="30361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362085</xdr:colOff>
      <xdr:row>63</xdr:row>
      <xdr:rowOff>155813</xdr:rowOff>
    </xdr:from>
    <xdr:to>
      <xdr:col>5</xdr:col>
      <xdr:colOff>233656</xdr:colOff>
      <xdr:row>65</xdr:row>
      <xdr:rowOff>48815</xdr:rowOff>
    </xdr:to>
    <xdr:cxnSp macro="">
      <xdr:nvCxnSpPr>
        <xdr:cNvPr id="62" name="Conector recto 61"/>
        <xdr:cNvCxnSpPr/>
      </xdr:nvCxnSpPr>
      <xdr:spPr>
        <a:xfrm flipH="1">
          <a:off x="2231366" y="11782266"/>
          <a:ext cx="478790" cy="25019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320810</xdr:colOff>
      <xdr:row>62</xdr:row>
      <xdr:rowOff>152797</xdr:rowOff>
    </xdr:from>
    <xdr:to>
      <xdr:col>5</xdr:col>
      <xdr:colOff>227941</xdr:colOff>
      <xdr:row>64</xdr:row>
      <xdr:rowOff>16589</xdr:rowOff>
    </xdr:to>
    <xdr:cxnSp macro="">
      <xdr:nvCxnSpPr>
        <xdr:cNvPr id="63" name="Conector recto 62"/>
        <xdr:cNvCxnSpPr/>
      </xdr:nvCxnSpPr>
      <xdr:spPr>
        <a:xfrm flipH="1">
          <a:off x="2190091" y="11600656"/>
          <a:ext cx="514350" cy="22098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463685</xdr:colOff>
      <xdr:row>63</xdr:row>
      <xdr:rowOff>117713</xdr:rowOff>
    </xdr:from>
    <xdr:to>
      <xdr:col>4</xdr:col>
      <xdr:colOff>463685</xdr:colOff>
      <xdr:row>65</xdr:row>
      <xdr:rowOff>1825</xdr:rowOff>
    </xdr:to>
    <xdr:cxnSp macro="">
      <xdr:nvCxnSpPr>
        <xdr:cNvPr id="64" name="Conector recto de flecha 63"/>
        <xdr:cNvCxnSpPr/>
      </xdr:nvCxnSpPr>
      <xdr:spPr>
        <a:xfrm>
          <a:off x="2332966" y="11744166"/>
          <a:ext cx="0" cy="2413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505239</xdr:colOff>
      <xdr:row>7</xdr:row>
      <xdr:rowOff>107674</xdr:rowOff>
    </xdr:from>
    <xdr:to>
      <xdr:col>3</xdr:col>
      <xdr:colOff>505239</xdr:colOff>
      <xdr:row>8</xdr:row>
      <xdr:rowOff>91110</xdr:rowOff>
    </xdr:to>
    <xdr:cxnSp macro="">
      <xdr:nvCxnSpPr>
        <xdr:cNvPr id="70" name="Conector curvado 69"/>
        <xdr:cNvCxnSpPr/>
      </xdr:nvCxnSpPr>
      <xdr:spPr>
        <a:xfrm rot="10800000">
          <a:off x="1250674" y="1697935"/>
          <a:ext cx="521804" cy="165653"/>
        </a:xfrm>
        <a:prstGeom prst="curved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215348</xdr:colOff>
      <xdr:row>11</xdr:row>
      <xdr:rowOff>149087</xdr:rowOff>
    </xdr:from>
    <xdr:to>
      <xdr:col>6</xdr:col>
      <xdr:colOff>99392</xdr:colOff>
      <xdr:row>14</xdr:row>
      <xdr:rowOff>91108</xdr:rowOff>
    </xdr:to>
    <xdr:cxnSp macro="">
      <xdr:nvCxnSpPr>
        <xdr:cNvPr id="72" name="Conector curvado 71"/>
        <xdr:cNvCxnSpPr/>
      </xdr:nvCxnSpPr>
      <xdr:spPr>
        <a:xfrm>
          <a:off x="2708413" y="2468217"/>
          <a:ext cx="496957" cy="488674"/>
        </a:xfrm>
        <a:prstGeom prst="curved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7</xdr:col>
      <xdr:colOff>114300</xdr:colOff>
      <xdr:row>2</xdr:row>
      <xdr:rowOff>152400</xdr:rowOff>
    </xdr:from>
    <xdr:to>
      <xdr:col>8</xdr:col>
      <xdr:colOff>438150</xdr:colOff>
      <xdr:row>7</xdr:row>
      <xdr:rowOff>38099</xdr:rowOff>
    </xdr:to>
    <xdr:pic>
      <xdr:nvPicPr>
        <xdr:cNvPr id="68" name="Imagen 67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60" t="11511" r="4730" b="12949"/>
        <a:stretch/>
      </xdr:blipFill>
      <xdr:spPr bwMode="auto">
        <a:xfrm>
          <a:off x="3819525" y="828675"/>
          <a:ext cx="933450" cy="790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200025</xdr:colOff>
      <xdr:row>86</xdr:row>
      <xdr:rowOff>19050</xdr:rowOff>
    </xdr:from>
    <xdr:to>
      <xdr:col>8</xdr:col>
      <xdr:colOff>422659</xdr:colOff>
      <xdr:row>89</xdr:row>
      <xdr:rowOff>161925</xdr:rowOff>
    </xdr:to>
    <xdr:pic>
      <xdr:nvPicPr>
        <xdr:cNvPr id="69" name="Imagen 68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60" t="11511" r="4730" b="12949"/>
        <a:stretch/>
      </xdr:blipFill>
      <xdr:spPr bwMode="auto">
        <a:xfrm>
          <a:off x="3905250" y="16002000"/>
          <a:ext cx="832234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libreingenieriacivil.com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eb.facebook.com/groups/455187642183547" TargetMode="External"/><Relationship Id="rId1" Type="http://schemas.openxmlformats.org/officeDocument/2006/relationships/hyperlink" Target="https://web.facebook.com/FerNANCivil" TargetMode="External"/><Relationship Id="rId6" Type="http://schemas.openxmlformats.org/officeDocument/2006/relationships/hyperlink" Target="https://www.libreingenieriacivil.com/" TargetMode="External"/><Relationship Id="rId5" Type="http://schemas.openxmlformats.org/officeDocument/2006/relationships/hyperlink" Target="https://web.facebook.com/groups/455187642183547" TargetMode="External"/><Relationship Id="rId10" Type="http://schemas.openxmlformats.org/officeDocument/2006/relationships/comments" Target="../comments1.xml"/><Relationship Id="rId4" Type="http://schemas.openxmlformats.org/officeDocument/2006/relationships/hyperlink" Target="https://web.facebook.com/FerNANCivil" TargetMode="External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N89"/>
  <sheetViews>
    <sheetView tabSelected="1" view="pageBreakPreview" zoomScaleNormal="100" zoomScaleSheetLayoutView="100" workbookViewId="0">
      <selection activeCell="M13" sqref="M13"/>
    </sheetView>
  </sheetViews>
  <sheetFormatPr baseColWidth="10" defaultColWidth="9.140625" defaultRowHeight="14.25" x14ac:dyDescent="0.2"/>
  <cols>
    <col min="1" max="1" width="2" style="13" customWidth="1"/>
    <col min="2" max="2" width="9.140625" style="13"/>
    <col min="3" max="3" width="7.85546875" style="13" customWidth="1"/>
    <col min="4" max="8" width="9.140625" style="13"/>
    <col min="9" max="9" width="11.7109375" style="13" customWidth="1"/>
    <col min="10" max="16384" width="9.140625" style="13"/>
  </cols>
  <sheetData>
    <row r="1" spans="1:9" ht="6.75" customHeight="1" x14ac:dyDescent="0.2"/>
    <row r="2" spans="1:9" ht="39" customHeight="1" x14ac:dyDescent="0.2">
      <c r="A2" s="35" t="s">
        <v>116</v>
      </c>
      <c r="B2" s="36"/>
      <c r="C2" s="36"/>
      <c r="D2" s="36"/>
      <c r="E2" s="36"/>
      <c r="F2" s="36"/>
      <c r="G2" s="36"/>
      <c r="H2" s="36"/>
      <c r="I2" s="37"/>
    </row>
    <row r="4" spans="1:9" ht="14.25" customHeight="1" x14ac:dyDescent="0.2">
      <c r="B4" s="13" t="s">
        <v>108</v>
      </c>
    </row>
    <row r="5" spans="1:9" ht="14.25" customHeight="1" x14ac:dyDescent="0.2">
      <c r="B5" s="13" t="s">
        <v>109</v>
      </c>
    </row>
    <row r="6" spans="1:9" x14ac:dyDescent="0.2">
      <c r="B6" s="14" t="s">
        <v>110</v>
      </c>
    </row>
    <row r="8" spans="1:9" x14ac:dyDescent="0.2">
      <c r="C8" s="13" t="s">
        <v>130</v>
      </c>
    </row>
    <row r="11" spans="1:9" x14ac:dyDescent="0.2">
      <c r="G11" s="15"/>
    </row>
    <row r="12" spans="1:9" x14ac:dyDescent="0.2">
      <c r="C12" s="16"/>
      <c r="G12" s="13" t="s">
        <v>132</v>
      </c>
    </row>
    <row r="13" spans="1:9" x14ac:dyDescent="0.2">
      <c r="C13" s="13" t="s">
        <v>117</v>
      </c>
    </row>
    <row r="14" spans="1:9" x14ac:dyDescent="0.2">
      <c r="G14" s="15"/>
    </row>
    <row r="15" spans="1:9" x14ac:dyDescent="0.2">
      <c r="D15" s="17"/>
      <c r="G15" s="13" t="s">
        <v>131</v>
      </c>
    </row>
    <row r="16" spans="1:9" x14ac:dyDescent="0.2">
      <c r="D16" s="15" t="s">
        <v>91</v>
      </c>
    </row>
    <row r="17" spans="1:9" ht="15" thickBot="1" x14ac:dyDescent="0.25">
      <c r="A17" s="18"/>
      <c r="B17" s="18"/>
      <c r="C17" s="18"/>
      <c r="D17" s="18"/>
      <c r="E17" s="18"/>
      <c r="F17" s="18"/>
      <c r="G17" s="18"/>
      <c r="H17" s="18"/>
      <c r="I17" s="18"/>
    </row>
    <row r="18" spans="1:9" ht="15.75" thickTop="1" x14ac:dyDescent="0.2">
      <c r="A18" s="19"/>
      <c r="B18" s="20" t="s">
        <v>111</v>
      </c>
      <c r="C18" s="21"/>
      <c r="D18" s="19"/>
      <c r="E18" s="22" t="s">
        <v>112</v>
      </c>
      <c r="F18" s="21"/>
      <c r="G18" s="21"/>
      <c r="H18" s="21"/>
      <c r="I18" s="21"/>
    </row>
    <row r="19" spans="1:9" ht="15" x14ac:dyDescent="0.25">
      <c r="A19" s="19"/>
      <c r="B19" s="23" t="s">
        <v>115</v>
      </c>
      <c r="C19" s="21"/>
      <c r="D19" s="19"/>
      <c r="E19" s="24" t="s">
        <v>113</v>
      </c>
      <c r="F19" s="21"/>
      <c r="G19" s="21"/>
      <c r="H19" s="21"/>
      <c r="I19" s="21"/>
    </row>
    <row r="20" spans="1:9" ht="15" x14ac:dyDescent="0.25">
      <c r="A20" s="19"/>
      <c r="B20" s="23" t="s">
        <v>134</v>
      </c>
      <c r="C20" s="21"/>
      <c r="D20" s="19"/>
      <c r="E20" s="24" t="s">
        <v>114</v>
      </c>
      <c r="F20" s="21"/>
      <c r="G20" s="21"/>
      <c r="H20" s="21"/>
      <c r="I20" s="21"/>
    </row>
    <row r="21" spans="1:9" ht="15" thickBot="1" x14ac:dyDescent="0.25">
      <c r="A21" s="25"/>
      <c r="B21" s="39" t="s">
        <v>135</v>
      </c>
      <c r="C21" s="38"/>
      <c r="D21" s="25"/>
      <c r="E21" s="25"/>
      <c r="F21" s="25"/>
      <c r="G21" s="40" t="s">
        <v>107</v>
      </c>
      <c r="H21" s="25"/>
      <c r="I21" s="25"/>
    </row>
    <row r="22" spans="1:9" ht="10.5" customHeight="1" thickTop="1" x14ac:dyDescent="0.2"/>
    <row r="23" spans="1:9" x14ac:dyDescent="0.2">
      <c r="B23" s="26" t="s">
        <v>15</v>
      </c>
    </row>
    <row r="24" spans="1:9" x14ac:dyDescent="0.2">
      <c r="A24" s="47"/>
      <c r="B24" s="49" t="s">
        <v>14</v>
      </c>
      <c r="C24" s="9">
        <v>14.103999999999999</v>
      </c>
      <c r="D24" s="47" t="s">
        <v>119</v>
      </c>
      <c r="E24" s="47" t="s">
        <v>118</v>
      </c>
      <c r="F24" s="47"/>
      <c r="G24" s="47"/>
      <c r="H24" s="47"/>
      <c r="I24" s="47"/>
    </row>
    <row r="25" spans="1:9" x14ac:dyDescent="0.2">
      <c r="A25" s="47"/>
      <c r="B25" s="49" t="s">
        <v>97</v>
      </c>
      <c r="C25" s="6">
        <v>210</v>
      </c>
      <c r="D25" s="47" t="s">
        <v>18</v>
      </c>
      <c r="E25" s="47" t="s">
        <v>129</v>
      </c>
      <c r="F25" s="47"/>
      <c r="G25" s="47"/>
      <c r="H25" s="47"/>
      <c r="I25" s="47"/>
    </row>
    <row r="26" spans="1:9" x14ac:dyDescent="0.2">
      <c r="A26" s="47"/>
      <c r="B26" s="49" t="s">
        <v>98</v>
      </c>
      <c r="C26" s="12">
        <v>4200</v>
      </c>
      <c r="D26" s="47" t="s">
        <v>18</v>
      </c>
      <c r="E26" s="47"/>
      <c r="F26" s="47"/>
      <c r="G26" s="47"/>
      <c r="H26" s="47"/>
      <c r="I26" s="47"/>
    </row>
    <row r="27" spans="1:9" x14ac:dyDescent="0.2">
      <c r="A27" s="47"/>
      <c r="B27" s="49" t="s">
        <v>100</v>
      </c>
      <c r="C27" s="12">
        <v>7.5</v>
      </c>
      <c r="D27" s="47" t="s">
        <v>13</v>
      </c>
      <c r="E27" s="47" t="s">
        <v>101</v>
      </c>
      <c r="F27" s="47"/>
      <c r="G27" s="47"/>
      <c r="H27" s="47"/>
      <c r="I27" s="47"/>
    </row>
    <row r="28" spans="1:9" x14ac:dyDescent="0.2">
      <c r="A28" s="47"/>
      <c r="B28" s="49" t="s">
        <v>103</v>
      </c>
      <c r="C28" s="7">
        <v>2</v>
      </c>
      <c r="D28" s="47" t="s">
        <v>105</v>
      </c>
      <c r="E28" s="47" t="s">
        <v>104</v>
      </c>
      <c r="F28" s="47"/>
      <c r="G28" s="47"/>
      <c r="H28" s="47"/>
      <c r="I28" s="47"/>
    </row>
    <row r="29" spans="1:9" x14ac:dyDescent="0.2">
      <c r="A29" s="47"/>
      <c r="B29" s="50" t="s">
        <v>120</v>
      </c>
      <c r="C29" s="49"/>
      <c r="D29" s="47"/>
      <c r="E29" s="47"/>
      <c r="F29" s="47"/>
      <c r="G29" s="47"/>
      <c r="H29" s="47"/>
      <c r="I29" s="47"/>
    </row>
    <row r="30" spans="1:9" x14ac:dyDescent="0.2">
      <c r="A30" s="47"/>
      <c r="B30" s="47"/>
      <c r="C30" s="49" t="s">
        <v>83</v>
      </c>
      <c r="D30" s="8" t="s">
        <v>6</v>
      </c>
      <c r="E30" s="47" t="s">
        <v>84</v>
      </c>
      <c r="F30" s="47" t="s">
        <v>121</v>
      </c>
      <c r="G30" s="47"/>
      <c r="H30" s="47"/>
      <c r="I30" s="47"/>
    </row>
    <row r="31" spans="1:9" x14ac:dyDescent="0.2">
      <c r="A31" s="47"/>
      <c r="B31" s="47"/>
      <c r="C31" s="49" t="s">
        <v>12</v>
      </c>
      <c r="D31" s="49">
        <f>VLOOKUP(D30,datos!B4:D12,3,FALSE)</f>
        <v>1.27</v>
      </c>
      <c r="E31" s="47" t="s">
        <v>13</v>
      </c>
      <c r="F31" s="47" t="s">
        <v>82</v>
      </c>
      <c r="G31" s="47"/>
      <c r="H31" s="47"/>
      <c r="I31" s="47"/>
    </row>
    <row r="32" spans="1:9" x14ac:dyDescent="0.2">
      <c r="A32" s="47"/>
      <c r="B32" s="50" t="s">
        <v>16</v>
      </c>
      <c r="C32" s="47"/>
      <c r="D32" s="47"/>
      <c r="E32" s="47"/>
      <c r="F32" s="47"/>
      <c r="G32" s="47"/>
      <c r="H32" s="47"/>
      <c r="I32" s="47"/>
    </row>
    <row r="33" spans="1:9" x14ac:dyDescent="0.2">
      <c r="A33" s="47"/>
      <c r="B33" s="49" t="s">
        <v>17</v>
      </c>
      <c r="C33" s="9">
        <v>1.5</v>
      </c>
      <c r="D33" s="47" t="s">
        <v>18</v>
      </c>
      <c r="E33" s="47" t="s">
        <v>19</v>
      </c>
      <c r="F33" s="47"/>
      <c r="G33" s="47"/>
      <c r="H33" s="47"/>
      <c r="I33" s="47"/>
    </row>
    <row r="34" spans="1:9" x14ac:dyDescent="0.2">
      <c r="A34" s="47"/>
      <c r="B34" s="49" t="s">
        <v>20</v>
      </c>
      <c r="C34" s="9">
        <v>1.2</v>
      </c>
      <c r="D34" s="47" t="s">
        <v>21</v>
      </c>
      <c r="E34" s="47" t="s">
        <v>22</v>
      </c>
      <c r="F34" s="47"/>
      <c r="G34" s="47"/>
      <c r="H34" s="47"/>
      <c r="I34" s="47"/>
    </row>
    <row r="35" spans="1:9" x14ac:dyDescent="0.2">
      <c r="A35" s="47"/>
      <c r="B35" s="49" t="s">
        <v>23</v>
      </c>
      <c r="C35" s="9">
        <v>1.2</v>
      </c>
      <c r="D35" s="47" t="s">
        <v>24</v>
      </c>
      <c r="E35" s="47" t="s">
        <v>25</v>
      </c>
      <c r="F35" s="47"/>
      <c r="G35" s="47"/>
      <c r="H35" s="47"/>
      <c r="I35" s="47"/>
    </row>
    <row r="36" spans="1:9" x14ac:dyDescent="0.2">
      <c r="A36" s="47"/>
      <c r="B36" s="49" t="s">
        <v>85</v>
      </c>
      <c r="C36" s="32" t="s">
        <v>71</v>
      </c>
      <c r="D36" s="33"/>
      <c r="E36" s="34"/>
      <c r="F36" s="47"/>
      <c r="G36" s="47"/>
      <c r="H36" s="47"/>
      <c r="I36" s="47"/>
    </row>
    <row r="37" spans="1:9" x14ac:dyDescent="0.2">
      <c r="A37" s="47"/>
      <c r="B37" s="49" t="s">
        <v>26</v>
      </c>
      <c r="C37" s="47">
        <f>VLOOKUP(C36,cargas!B4:D42,3,FALSE)/1000</f>
        <v>0.5</v>
      </c>
      <c r="D37" s="47" t="s">
        <v>27</v>
      </c>
      <c r="E37" s="47"/>
      <c r="F37" s="47"/>
      <c r="G37" s="47"/>
      <c r="H37" s="47"/>
      <c r="I37" s="47"/>
    </row>
    <row r="38" spans="1:9" x14ac:dyDescent="0.2">
      <c r="A38" s="47"/>
      <c r="B38" s="47"/>
      <c r="C38" s="47"/>
      <c r="D38" s="47"/>
      <c r="E38" s="47"/>
      <c r="F38" s="47"/>
      <c r="G38" s="47"/>
      <c r="H38" s="47"/>
      <c r="I38" s="47"/>
    </row>
    <row r="39" spans="1:9" x14ac:dyDescent="0.2">
      <c r="A39" s="47"/>
      <c r="B39" s="50" t="s">
        <v>86</v>
      </c>
      <c r="C39" s="47"/>
      <c r="D39" s="47"/>
      <c r="E39" s="47"/>
      <c r="F39" s="47"/>
      <c r="G39" s="47"/>
      <c r="H39" s="47"/>
      <c r="I39" s="47"/>
    </row>
    <row r="40" spans="1:9" x14ac:dyDescent="0.2">
      <c r="A40" s="47"/>
      <c r="B40" s="47"/>
      <c r="C40" s="47"/>
      <c r="D40" s="47"/>
      <c r="E40" s="47"/>
      <c r="F40" s="47"/>
      <c r="G40" s="47"/>
      <c r="H40" s="47"/>
      <c r="I40" s="47"/>
    </row>
    <row r="41" spans="1:9" ht="15" x14ac:dyDescent="0.25">
      <c r="A41" s="47"/>
      <c r="B41" s="47"/>
      <c r="C41" s="51"/>
      <c r="D41" s="47"/>
      <c r="E41" s="47"/>
      <c r="F41" s="47"/>
      <c r="G41" s="47"/>
      <c r="H41" s="47"/>
      <c r="I41" s="47"/>
    </row>
    <row r="42" spans="1:9" x14ac:dyDescent="0.2">
      <c r="A42" s="47"/>
      <c r="B42" s="49" t="s">
        <v>87</v>
      </c>
      <c r="C42" s="52">
        <f>C33*10-C34*C35-C37</f>
        <v>13.06</v>
      </c>
      <c r="D42" s="47" t="s">
        <v>27</v>
      </c>
      <c r="E42" s="47"/>
      <c r="F42" s="47"/>
      <c r="G42" s="47"/>
      <c r="H42" s="47"/>
      <c r="I42" s="47"/>
    </row>
    <row r="43" spans="1:9" x14ac:dyDescent="0.2">
      <c r="A43" s="47"/>
      <c r="B43" s="47"/>
      <c r="C43" s="47"/>
      <c r="D43" s="47"/>
      <c r="E43" s="47"/>
      <c r="F43" s="47"/>
      <c r="G43" s="47"/>
      <c r="H43" s="47"/>
      <c r="I43" s="47"/>
    </row>
    <row r="44" spans="1:9" ht="15" x14ac:dyDescent="0.25">
      <c r="A44" s="47"/>
      <c r="B44" s="50" t="s">
        <v>88</v>
      </c>
      <c r="C44" s="47"/>
      <c r="D44" s="51"/>
      <c r="E44" s="47"/>
      <c r="F44" s="47"/>
      <c r="G44" s="47"/>
      <c r="H44" s="47"/>
      <c r="I44" s="47"/>
    </row>
    <row r="45" spans="1:9" x14ac:dyDescent="0.2">
      <c r="A45" s="47"/>
      <c r="B45" s="47"/>
      <c r="C45" s="47"/>
      <c r="D45" s="47"/>
      <c r="E45" s="47"/>
      <c r="F45" s="47"/>
      <c r="G45" s="47"/>
      <c r="H45" s="47"/>
      <c r="I45" s="47"/>
    </row>
    <row r="46" spans="1:9" x14ac:dyDescent="0.2">
      <c r="A46" s="47"/>
      <c r="B46" s="47"/>
      <c r="C46" s="47"/>
      <c r="D46" s="47"/>
      <c r="E46" s="47"/>
      <c r="F46" s="47"/>
      <c r="G46" s="47"/>
      <c r="H46" s="47"/>
      <c r="I46" s="47"/>
    </row>
    <row r="47" spans="1:9" ht="15" x14ac:dyDescent="0.25">
      <c r="A47" s="47"/>
      <c r="B47" s="49" t="s">
        <v>89</v>
      </c>
      <c r="C47" s="53">
        <f>ROUNDUP(C24/C42,2)</f>
        <v>1.08</v>
      </c>
      <c r="D47" s="51" t="s">
        <v>90</v>
      </c>
      <c r="E47" s="47"/>
      <c r="F47" s="47"/>
      <c r="G47" s="47"/>
      <c r="H47" s="47"/>
      <c r="I47" s="47"/>
    </row>
    <row r="48" spans="1:9" x14ac:dyDescent="0.2">
      <c r="A48" s="47"/>
      <c r="B48" s="49" t="s">
        <v>92</v>
      </c>
      <c r="C48" s="53">
        <v>1</v>
      </c>
      <c r="D48" s="47" t="s">
        <v>24</v>
      </c>
      <c r="E48" s="47" t="s">
        <v>122</v>
      </c>
      <c r="F48" s="47"/>
      <c r="G48" s="47"/>
      <c r="H48" s="47"/>
      <c r="I48" s="47"/>
    </row>
    <row r="49" spans="1:9" x14ac:dyDescent="0.2">
      <c r="A49" s="47"/>
      <c r="B49" s="49" t="s">
        <v>93</v>
      </c>
      <c r="C49" s="53">
        <f>C47/C48</f>
        <v>1.08</v>
      </c>
      <c r="D49" s="47" t="s">
        <v>24</v>
      </c>
      <c r="E49" s="10">
        <v>1.1000000000000001</v>
      </c>
      <c r="F49" s="47" t="s">
        <v>106</v>
      </c>
      <c r="G49" s="47"/>
      <c r="H49" s="47"/>
      <c r="I49" s="47"/>
    </row>
    <row r="50" spans="1:9" x14ac:dyDescent="0.2">
      <c r="A50" s="47"/>
      <c r="B50" s="47"/>
      <c r="C50" s="47"/>
      <c r="D50" s="47"/>
      <c r="E50" s="47"/>
      <c r="F50" s="47"/>
      <c r="G50" s="47"/>
      <c r="H50" s="47"/>
      <c r="I50" s="47"/>
    </row>
    <row r="51" spans="1:9" x14ac:dyDescent="0.2">
      <c r="A51" s="47"/>
      <c r="B51" s="50" t="s">
        <v>94</v>
      </c>
      <c r="C51" s="47"/>
      <c r="D51" s="47"/>
    </row>
    <row r="52" spans="1:9" x14ac:dyDescent="0.2">
      <c r="A52" s="47"/>
      <c r="B52" s="50"/>
      <c r="C52" s="47"/>
      <c r="D52" s="47"/>
    </row>
    <row r="53" spans="1:9" x14ac:dyDescent="0.2">
      <c r="A53" s="47"/>
      <c r="B53" s="47" t="s">
        <v>124</v>
      </c>
      <c r="C53" s="47"/>
      <c r="D53" s="47"/>
    </row>
    <row r="54" spans="1:9" x14ac:dyDescent="0.2">
      <c r="A54" s="47"/>
      <c r="B54" s="49" t="s">
        <v>96</v>
      </c>
      <c r="C54" s="53">
        <f>ROUNDUP((0.075*C26/C25^0.5)*D31,2)</f>
        <v>27.610000000000003</v>
      </c>
      <c r="D54" s="47" t="s">
        <v>13</v>
      </c>
    </row>
    <row r="55" spans="1:9" x14ac:dyDescent="0.2">
      <c r="A55" s="47"/>
      <c r="B55" s="49" t="s">
        <v>99</v>
      </c>
      <c r="C55" s="53">
        <f>ROUNDUP(0.0044*C26*D31,2)</f>
        <v>23.470000000000002</v>
      </c>
      <c r="D55" s="47" t="s">
        <v>13</v>
      </c>
    </row>
    <row r="56" spans="1:9" x14ac:dyDescent="0.2">
      <c r="A56" s="47"/>
      <c r="B56" s="49"/>
      <c r="C56" s="53"/>
      <c r="D56" s="47"/>
    </row>
    <row r="57" spans="1:9" x14ac:dyDescent="0.2">
      <c r="A57" s="47"/>
      <c r="B57" s="48" t="s">
        <v>123</v>
      </c>
      <c r="C57" s="47"/>
      <c r="D57" s="47"/>
    </row>
    <row r="58" spans="1:9" x14ac:dyDescent="0.2">
      <c r="A58" s="47"/>
      <c r="B58" s="49" t="s">
        <v>95</v>
      </c>
      <c r="C58" s="53">
        <f>MAX(C54:C55)</f>
        <v>27.610000000000003</v>
      </c>
      <c r="D58" s="47" t="s">
        <v>13</v>
      </c>
    </row>
    <row r="59" spans="1:9" x14ac:dyDescent="0.2">
      <c r="A59" s="47"/>
      <c r="B59" s="47"/>
      <c r="C59" s="47"/>
      <c r="D59" s="47"/>
    </row>
    <row r="60" spans="1:9" x14ac:dyDescent="0.2">
      <c r="A60" s="47"/>
      <c r="B60" s="49"/>
      <c r="C60" s="53"/>
      <c r="D60" s="47"/>
    </row>
    <row r="61" spans="1:9" x14ac:dyDescent="0.2">
      <c r="A61" s="47"/>
      <c r="B61" s="49"/>
      <c r="C61" s="53"/>
      <c r="D61" s="47"/>
    </row>
    <row r="62" spans="1:9" x14ac:dyDescent="0.2">
      <c r="A62" s="47"/>
      <c r="B62" s="49"/>
      <c r="C62" s="53"/>
      <c r="D62" s="47"/>
      <c r="I62" s="16" t="s">
        <v>126</v>
      </c>
    </row>
    <row r="63" spans="1:9" x14ac:dyDescent="0.2">
      <c r="A63" s="47"/>
      <c r="B63" s="49"/>
      <c r="C63" s="53"/>
      <c r="D63" s="47"/>
    </row>
    <row r="64" spans="1:9" x14ac:dyDescent="0.2">
      <c r="A64" s="47"/>
      <c r="B64" s="47"/>
      <c r="C64" s="47"/>
      <c r="D64" s="47"/>
      <c r="I64" s="13" t="s">
        <v>127</v>
      </c>
    </row>
    <row r="65" spans="1:9" x14ac:dyDescent="0.2">
      <c r="A65" s="47"/>
      <c r="B65" s="47"/>
      <c r="C65" s="47"/>
      <c r="D65" s="47"/>
      <c r="E65" s="13" t="s">
        <v>128</v>
      </c>
    </row>
    <row r="66" spans="1:9" x14ac:dyDescent="0.2">
      <c r="A66" s="47"/>
      <c r="B66" s="47" t="s">
        <v>125</v>
      </c>
      <c r="C66" s="47"/>
      <c r="D66" s="47"/>
      <c r="E66" s="47"/>
      <c r="F66" s="47"/>
      <c r="G66" s="47"/>
      <c r="H66" s="47"/>
      <c r="I66" s="47"/>
    </row>
    <row r="67" spans="1:9" x14ac:dyDescent="0.2">
      <c r="A67" s="47"/>
      <c r="B67" s="47"/>
      <c r="C67" s="47"/>
      <c r="D67" s="47"/>
      <c r="E67" s="47"/>
      <c r="F67" s="47"/>
      <c r="G67" s="47"/>
      <c r="H67" s="47"/>
      <c r="I67" s="47"/>
    </row>
    <row r="68" spans="1:9" x14ac:dyDescent="0.2">
      <c r="A68" s="47"/>
      <c r="B68" s="49" t="s">
        <v>102</v>
      </c>
      <c r="C68" s="47">
        <f>C58+D31*C28+C27</f>
        <v>37.650000000000006</v>
      </c>
      <c r="D68" s="47"/>
      <c r="E68" s="11">
        <v>40</v>
      </c>
      <c r="F68" s="47" t="s">
        <v>106</v>
      </c>
      <c r="G68" s="47"/>
      <c r="H68" s="47"/>
      <c r="I68" s="47"/>
    </row>
    <row r="69" spans="1:9" x14ac:dyDescent="0.2">
      <c r="A69" s="47"/>
      <c r="B69" s="47"/>
      <c r="C69" s="47"/>
      <c r="D69" s="47"/>
      <c r="E69" s="47"/>
      <c r="F69" s="47"/>
      <c r="G69" s="47"/>
      <c r="H69" s="47"/>
      <c r="I69" s="47"/>
    </row>
    <row r="70" spans="1:9" x14ac:dyDescent="0.2">
      <c r="A70" s="47"/>
      <c r="B70" s="47"/>
      <c r="C70" s="47"/>
      <c r="D70" s="47"/>
      <c r="E70" s="47"/>
      <c r="F70" s="47"/>
      <c r="G70" s="47"/>
      <c r="H70" s="47"/>
      <c r="I70" s="47"/>
    </row>
    <row r="71" spans="1:9" x14ac:dyDescent="0.2">
      <c r="A71" s="47"/>
      <c r="B71" s="47"/>
      <c r="C71" s="47"/>
      <c r="D71" s="47"/>
      <c r="E71" s="47"/>
      <c r="F71" s="47"/>
      <c r="G71" s="47"/>
      <c r="H71" s="47"/>
      <c r="I71" s="47"/>
    </row>
    <row r="72" spans="1:9" x14ac:dyDescent="0.2">
      <c r="A72" s="47"/>
      <c r="B72" s="47"/>
      <c r="C72" s="47"/>
      <c r="D72" s="47"/>
      <c r="E72" s="47"/>
      <c r="F72" s="47"/>
      <c r="G72" s="47"/>
      <c r="H72" s="47"/>
      <c r="I72" s="47"/>
    </row>
    <row r="73" spans="1:9" x14ac:dyDescent="0.2">
      <c r="A73" s="47"/>
      <c r="B73" s="47"/>
      <c r="C73" s="47"/>
      <c r="D73" s="47"/>
      <c r="E73" s="47"/>
      <c r="F73" s="47"/>
      <c r="G73" s="47"/>
      <c r="H73" s="47"/>
      <c r="I73" s="47"/>
    </row>
    <row r="74" spans="1:9" x14ac:dyDescent="0.2">
      <c r="A74" s="47"/>
      <c r="B74" s="47"/>
      <c r="C74" s="47"/>
      <c r="D74" s="47"/>
      <c r="E74" s="47"/>
      <c r="F74" s="47"/>
      <c r="G74" s="47"/>
      <c r="H74" s="47"/>
      <c r="I74" s="47"/>
    </row>
    <row r="75" spans="1:9" x14ac:dyDescent="0.2">
      <c r="A75" s="47"/>
      <c r="B75" s="47"/>
      <c r="C75" s="47"/>
      <c r="D75" s="47"/>
      <c r="E75" s="47"/>
      <c r="F75" s="47"/>
      <c r="G75" s="47"/>
      <c r="H75" s="47"/>
      <c r="I75" s="47"/>
    </row>
    <row r="76" spans="1:9" x14ac:dyDescent="0.2">
      <c r="A76" s="47"/>
      <c r="B76" s="47"/>
      <c r="C76" s="47"/>
      <c r="D76" s="47"/>
      <c r="E76" s="47"/>
      <c r="F76" s="47"/>
      <c r="G76" s="47"/>
      <c r="H76" s="47"/>
      <c r="I76" s="47"/>
    </row>
    <row r="77" spans="1:9" x14ac:dyDescent="0.2">
      <c r="A77" s="47"/>
      <c r="B77" s="47"/>
      <c r="C77" s="47"/>
      <c r="D77" s="47"/>
      <c r="E77" s="47"/>
      <c r="F77" s="47"/>
      <c r="G77" s="47"/>
      <c r="H77" s="47"/>
      <c r="I77" s="47"/>
    </row>
    <row r="78" spans="1:9" x14ac:dyDescent="0.2">
      <c r="A78" s="47"/>
      <c r="B78" s="47"/>
      <c r="C78" s="54">
        <f>E68</f>
        <v>40</v>
      </c>
      <c r="D78" s="47"/>
      <c r="E78" s="47"/>
      <c r="F78" s="47"/>
      <c r="G78" s="47" t="s">
        <v>133</v>
      </c>
      <c r="H78" s="47"/>
      <c r="I78" s="47"/>
    </row>
    <row r="79" spans="1:9" x14ac:dyDescent="0.2">
      <c r="A79" s="47"/>
      <c r="B79" s="47"/>
      <c r="C79" s="54"/>
      <c r="D79" s="47"/>
      <c r="E79" s="47"/>
      <c r="F79" s="47"/>
      <c r="G79" s="47"/>
      <c r="H79" s="47"/>
      <c r="I79" s="47"/>
    </row>
    <row r="80" spans="1:9" x14ac:dyDescent="0.2">
      <c r="A80" s="47"/>
      <c r="B80" s="47"/>
      <c r="C80" s="47"/>
      <c r="D80" s="47"/>
      <c r="E80" s="47"/>
      <c r="F80" s="47"/>
      <c r="G80" s="55"/>
      <c r="H80" s="47"/>
      <c r="I80" s="47"/>
    </row>
    <row r="81" spans="1:14" ht="15" customHeight="1" x14ac:dyDescent="0.2">
      <c r="A81" s="47"/>
      <c r="B81" s="47"/>
      <c r="C81" s="47"/>
      <c r="D81" s="56">
        <f>E49</f>
        <v>1.1000000000000001</v>
      </c>
      <c r="E81" s="47"/>
      <c r="F81" s="47"/>
      <c r="G81" s="47"/>
      <c r="H81" s="47"/>
      <c r="I81" s="47"/>
    </row>
    <row r="82" spans="1:14" x14ac:dyDescent="0.2">
      <c r="A82" s="47"/>
      <c r="B82" s="47"/>
      <c r="C82" s="47"/>
      <c r="D82" s="56"/>
      <c r="E82" s="47"/>
      <c r="F82" s="47"/>
      <c r="G82" s="47"/>
      <c r="H82" s="47"/>
      <c r="I82" s="47"/>
    </row>
    <row r="83" spans="1:14" ht="9" customHeight="1" thickBot="1" x14ac:dyDescent="0.25">
      <c r="A83" s="18"/>
      <c r="B83" s="18"/>
      <c r="C83" s="18"/>
      <c r="D83" s="18"/>
      <c r="E83" s="18"/>
      <c r="F83" s="18"/>
      <c r="G83" s="18"/>
      <c r="H83" s="18"/>
      <c r="I83" s="18"/>
    </row>
    <row r="84" spans="1:14" ht="15.75" thickTop="1" x14ac:dyDescent="0.2">
      <c r="A84" s="19"/>
      <c r="B84" s="20" t="s">
        <v>111</v>
      </c>
      <c r="C84" s="21"/>
      <c r="D84" s="19"/>
      <c r="E84" s="22" t="s">
        <v>112</v>
      </c>
      <c r="F84" s="21"/>
      <c r="G84" s="21"/>
      <c r="H84" s="21"/>
      <c r="I84" s="21"/>
    </row>
    <row r="85" spans="1:14" ht="15" x14ac:dyDescent="0.25">
      <c r="A85" s="19"/>
      <c r="B85" s="23" t="s">
        <v>115</v>
      </c>
      <c r="C85" s="21"/>
      <c r="D85" s="19"/>
      <c r="E85" s="24" t="s">
        <v>113</v>
      </c>
      <c r="F85" s="21"/>
      <c r="G85" s="21"/>
      <c r="H85" s="21"/>
      <c r="I85" s="21"/>
    </row>
    <row r="86" spans="1:14" ht="15.75" thickBot="1" x14ac:dyDescent="0.3">
      <c r="A86" s="25"/>
      <c r="B86" s="28" t="s">
        <v>134</v>
      </c>
      <c r="C86" s="29"/>
      <c r="D86" s="25"/>
      <c r="E86" s="30" t="s">
        <v>114</v>
      </c>
      <c r="F86" s="29"/>
      <c r="G86" s="29"/>
      <c r="H86" s="29"/>
      <c r="I86" s="29"/>
    </row>
    <row r="87" spans="1:14" ht="15" thickTop="1" x14ac:dyDescent="0.2">
      <c r="B87" s="27"/>
      <c r="C87" s="27"/>
      <c r="D87" s="27"/>
      <c r="E87" s="27"/>
      <c r="F87" s="27"/>
      <c r="G87" s="27"/>
      <c r="H87" s="27"/>
      <c r="I87" s="27"/>
      <c r="J87" s="31"/>
      <c r="K87" s="27"/>
      <c r="M87" s="27"/>
      <c r="N87" s="27"/>
    </row>
    <row r="88" spans="1:14" ht="15" customHeight="1" x14ac:dyDescent="0.2">
      <c r="E88" s="41" t="s">
        <v>135</v>
      </c>
      <c r="F88" s="42"/>
      <c r="G88" s="43"/>
    </row>
    <row r="89" spans="1:14" x14ac:dyDescent="0.2">
      <c r="E89" s="44"/>
      <c r="F89" s="45"/>
      <c r="G89" s="46"/>
    </row>
  </sheetData>
  <sheetProtection algorithmName="SHA-512" hashValue="qJ6GuFApkOglLGOWrYG2HdNLJCd7kyCZLbPt8U+rJyDOw/XFNnVBec/NTCMlgsvwuVdIYk/Y7zRZ87io2K5tXA==" saltValue="SU1G2qXjb+QTWlQqHOBWJA==" spinCount="100000" sheet="1" objects="1" scenarios="1"/>
  <mergeCells count="5">
    <mergeCell ref="E88:G89"/>
    <mergeCell ref="C36:E36"/>
    <mergeCell ref="A2:I2"/>
    <mergeCell ref="D81:D82"/>
    <mergeCell ref="C78:C79"/>
  </mergeCells>
  <hyperlinks>
    <hyperlink ref="E18" r:id="rId1"/>
    <hyperlink ref="E19" r:id="rId2"/>
    <hyperlink ref="E20" r:id="rId3"/>
    <hyperlink ref="E84" r:id="rId4"/>
    <hyperlink ref="E85" r:id="rId5"/>
    <hyperlink ref="E86" r:id="rId6"/>
  </hyperlinks>
  <pageMargins left="0.7" right="0.7" top="0.75" bottom="0.75" header="0.3" footer="0.3"/>
  <pageSetup paperSize="9" scale="58" orientation="portrait" horizontalDpi="0" verticalDpi="0" r:id="rId7"/>
  <drawing r:id="rId8"/>
  <legacyDrawing r:id="rId9"/>
  <extLst>
    <ext xmlns:x14="http://schemas.microsoft.com/office/spreadsheetml/2009/9/main" uri="{CCE6A557-97BC-4b89-ADB6-D9C93CAAB3DF}">
      <x14:dataValidations xmlns:xm="http://schemas.microsoft.com/office/excel/2006/main" disablePrompts="1" count="6">
        <x14:dataValidation type="list" allowBlank="1" showInputMessage="1" showErrorMessage="1">
          <x14:formula1>
            <xm:f>datos!$B$4:$B$10</xm:f>
          </x14:formula1>
          <xm:sqref>D30</xm:sqref>
        </x14:dataValidation>
        <x14:dataValidation type="list" allowBlank="1" showInputMessage="1" showErrorMessage="1">
          <x14:formula1>
            <xm:f>cargas!$B$4:$B$42</xm:f>
          </x14:formula1>
          <xm:sqref>C36:E36</xm:sqref>
        </x14:dataValidation>
        <x14:dataValidation type="list" allowBlank="1" showInputMessage="1" showErrorMessage="1">
          <x14:formula1>
            <xm:f>datos!$F$4:$F$63</xm:f>
          </x14:formula1>
          <xm:sqref>E49</xm:sqref>
        </x14:dataValidation>
        <x14:dataValidation type="list" allowBlank="1" showInputMessage="1" showErrorMessage="1">
          <x14:formula1>
            <xm:f>datos!$H$4:$H$5</xm:f>
          </x14:formula1>
          <xm:sqref>C28</xm:sqref>
        </x14:dataValidation>
        <x14:dataValidation type="list" allowBlank="1" showInputMessage="1" showErrorMessage="1">
          <x14:formula1>
            <xm:f>datos!$G$4:$G$21</xm:f>
          </x14:formula1>
          <xm:sqref>E68</xm:sqref>
        </x14:dataValidation>
        <x14:dataValidation type="list" allowBlank="1" showInputMessage="1" showErrorMessage="1">
          <x14:formula1>
            <xm:f>datos!$B$16:$B$20</xm:f>
          </x14:formula1>
          <xm:sqref>C25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12"/>
  <sheetViews>
    <sheetView workbookViewId="0">
      <selection activeCell="B21" sqref="B21"/>
    </sheetView>
  </sheetViews>
  <sheetFormatPr baseColWidth="10" defaultRowHeight="15" x14ac:dyDescent="0.25"/>
  <sheetData>
    <row r="3" spans="2:8" x14ac:dyDescent="0.25">
      <c r="B3" s="1" t="s">
        <v>0</v>
      </c>
      <c r="C3" s="1" t="s">
        <v>1</v>
      </c>
      <c r="D3" s="2" t="s">
        <v>9</v>
      </c>
    </row>
    <row r="4" spans="2:8" x14ac:dyDescent="0.25">
      <c r="B4" s="1" t="s">
        <v>2</v>
      </c>
      <c r="C4" s="1">
        <v>0.28000000000000003</v>
      </c>
      <c r="D4">
        <v>0.6</v>
      </c>
      <c r="F4">
        <v>0.1</v>
      </c>
      <c r="G4">
        <v>10</v>
      </c>
      <c r="H4">
        <v>1</v>
      </c>
    </row>
    <row r="5" spans="2:8" x14ac:dyDescent="0.25">
      <c r="B5" s="1" t="s">
        <v>3</v>
      </c>
      <c r="C5" s="1">
        <v>0.5</v>
      </c>
      <c r="D5">
        <v>0.8</v>
      </c>
      <c r="F5">
        <v>0.15</v>
      </c>
      <c r="G5">
        <v>15</v>
      </c>
      <c r="H5">
        <v>2</v>
      </c>
    </row>
    <row r="6" spans="2:8" x14ac:dyDescent="0.25">
      <c r="B6" s="1" t="s">
        <v>4</v>
      </c>
      <c r="C6" s="1">
        <v>0.71</v>
      </c>
      <c r="D6">
        <v>0.95</v>
      </c>
      <c r="F6">
        <v>0.2</v>
      </c>
      <c r="G6">
        <v>20</v>
      </c>
    </row>
    <row r="7" spans="2:8" x14ac:dyDescent="0.25">
      <c r="B7" s="1" t="s">
        <v>5</v>
      </c>
      <c r="C7" s="1">
        <v>1.1299999999999999</v>
      </c>
      <c r="D7">
        <v>1.2</v>
      </c>
      <c r="F7">
        <v>0.25</v>
      </c>
      <c r="G7">
        <v>25</v>
      </c>
    </row>
    <row r="8" spans="2:8" x14ac:dyDescent="0.25">
      <c r="B8" s="1" t="s">
        <v>6</v>
      </c>
      <c r="C8" s="1">
        <v>1.29</v>
      </c>
      <c r="D8">
        <v>1.27</v>
      </c>
      <c r="F8">
        <v>0.3</v>
      </c>
      <c r="G8">
        <v>30</v>
      </c>
    </row>
    <row r="9" spans="2:8" x14ac:dyDescent="0.25">
      <c r="B9" s="1" t="s">
        <v>7</v>
      </c>
      <c r="C9" s="1">
        <v>1.99</v>
      </c>
      <c r="D9">
        <v>1.59</v>
      </c>
      <c r="F9">
        <v>0.35</v>
      </c>
      <c r="G9">
        <v>35</v>
      </c>
    </row>
    <row r="10" spans="2:8" x14ac:dyDescent="0.25">
      <c r="B10" s="1" t="s">
        <v>8</v>
      </c>
      <c r="C10" s="1">
        <v>2.84</v>
      </c>
      <c r="D10">
        <v>1.91</v>
      </c>
      <c r="F10">
        <v>0.4</v>
      </c>
      <c r="G10">
        <v>40</v>
      </c>
    </row>
    <row r="11" spans="2:8" x14ac:dyDescent="0.25">
      <c r="B11" s="1" t="s">
        <v>10</v>
      </c>
      <c r="C11" s="1">
        <v>5.07</v>
      </c>
      <c r="D11">
        <v>2.54</v>
      </c>
      <c r="F11">
        <v>0.45</v>
      </c>
      <c r="G11">
        <v>45</v>
      </c>
    </row>
    <row r="12" spans="2:8" x14ac:dyDescent="0.25">
      <c r="B12" s="1" t="s">
        <v>11</v>
      </c>
      <c r="C12" s="1">
        <v>7.94</v>
      </c>
      <c r="D12">
        <v>3.18</v>
      </c>
      <c r="F12">
        <v>0.5</v>
      </c>
      <c r="G12">
        <v>50</v>
      </c>
    </row>
    <row r="13" spans="2:8" x14ac:dyDescent="0.25">
      <c r="B13" s="1"/>
      <c r="C13" s="1"/>
      <c r="F13">
        <v>0.55000000000000004</v>
      </c>
      <c r="G13">
        <v>55</v>
      </c>
    </row>
    <row r="14" spans="2:8" x14ac:dyDescent="0.25">
      <c r="F14">
        <v>0.6</v>
      </c>
      <c r="G14">
        <v>60</v>
      </c>
    </row>
    <row r="15" spans="2:8" x14ac:dyDescent="0.25">
      <c r="F15">
        <v>0.65</v>
      </c>
      <c r="G15">
        <v>65</v>
      </c>
    </row>
    <row r="16" spans="2:8" x14ac:dyDescent="0.25">
      <c r="B16">
        <v>175</v>
      </c>
      <c r="F16">
        <v>0.7</v>
      </c>
      <c r="G16">
        <v>70</v>
      </c>
    </row>
    <row r="17" spans="2:7" x14ac:dyDescent="0.25">
      <c r="B17">
        <v>210</v>
      </c>
      <c r="F17">
        <v>0.75</v>
      </c>
      <c r="G17">
        <v>75</v>
      </c>
    </row>
    <row r="18" spans="2:7" x14ac:dyDescent="0.25">
      <c r="B18">
        <v>280</v>
      </c>
      <c r="F18">
        <v>0.8</v>
      </c>
      <c r="G18">
        <v>80</v>
      </c>
    </row>
    <row r="19" spans="2:7" x14ac:dyDescent="0.25">
      <c r="B19">
        <v>350</v>
      </c>
      <c r="F19">
        <v>0.85</v>
      </c>
      <c r="G19">
        <v>85</v>
      </c>
    </row>
    <row r="20" spans="2:7" x14ac:dyDescent="0.25">
      <c r="B20">
        <v>400</v>
      </c>
      <c r="F20">
        <v>0.9</v>
      </c>
      <c r="G20">
        <v>90</v>
      </c>
    </row>
    <row r="21" spans="2:7" x14ac:dyDescent="0.25">
      <c r="F21">
        <v>0.95</v>
      </c>
      <c r="G21">
        <v>95</v>
      </c>
    </row>
    <row r="22" spans="2:7" x14ac:dyDescent="0.25">
      <c r="F22">
        <v>1</v>
      </c>
    </row>
    <row r="23" spans="2:7" x14ac:dyDescent="0.25">
      <c r="F23">
        <v>1.05</v>
      </c>
    </row>
    <row r="24" spans="2:7" x14ac:dyDescent="0.25">
      <c r="F24">
        <v>1.1000000000000001</v>
      </c>
    </row>
    <row r="25" spans="2:7" x14ac:dyDescent="0.25">
      <c r="F25">
        <v>1.1499999999999999</v>
      </c>
    </row>
    <row r="26" spans="2:7" x14ac:dyDescent="0.25">
      <c r="F26">
        <v>1.2</v>
      </c>
    </row>
    <row r="27" spans="2:7" x14ac:dyDescent="0.25">
      <c r="F27">
        <v>1.25</v>
      </c>
    </row>
    <row r="28" spans="2:7" x14ac:dyDescent="0.25">
      <c r="F28">
        <v>1.3</v>
      </c>
    </row>
    <row r="29" spans="2:7" x14ac:dyDescent="0.25">
      <c r="F29">
        <v>1.35</v>
      </c>
    </row>
    <row r="30" spans="2:7" x14ac:dyDescent="0.25">
      <c r="F30">
        <v>1.4</v>
      </c>
    </row>
    <row r="31" spans="2:7" x14ac:dyDescent="0.25">
      <c r="F31">
        <v>1.45</v>
      </c>
    </row>
    <row r="32" spans="2:7" x14ac:dyDescent="0.25">
      <c r="F32">
        <v>1.5</v>
      </c>
    </row>
    <row r="33" spans="6:6" x14ac:dyDescent="0.25">
      <c r="F33">
        <v>1.55</v>
      </c>
    </row>
    <row r="34" spans="6:6" x14ac:dyDescent="0.25">
      <c r="F34">
        <v>1.6</v>
      </c>
    </row>
    <row r="35" spans="6:6" x14ac:dyDescent="0.25">
      <c r="F35">
        <v>1.65</v>
      </c>
    </row>
    <row r="36" spans="6:6" x14ac:dyDescent="0.25">
      <c r="F36">
        <v>1.7</v>
      </c>
    </row>
    <row r="37" spans="6:6" x14ac:dyDescent="0.25">
      <c r="F37">
        <v>1.75</v>
      </c>
    </row>
    <row r="38" spans="6:6" x14ac:dyDescent="0.25">
      <c r="F38">
        <v>1.8</v>
      </c>
    </row>
    <row r="39" spans="6:6" x14ac:dyDescent="0.25">
      <c r="F39">
        <v>1.85</v>
      </c>
    </row>
    <row r="40" spans="6:6" x14ac:dyDescent="0.25">
      <c r="F40">
        <v>1.9</v>
      </c>
    </row>
    <row r="41" spans="6:6" x14ac:dyDescent="0.25">
      <c r="F41">
        <v>1.95</v>
      </c>
    </row>
    <row r="42" spans="6:6" x14ac:dyDescent="0.25">
      <c r="F42">
        <v>2</v>
      </c>
    </row>
    <row r="43" spans="6:6" x14ac:dyDescent="0.25">
      <c r="F43">
        <v>2.0499999999999998</v>
      </c>
    </row>
    <row r="44" spans="6:6" x14ac:dyDescent="0.25">
      <c r="F44">
        <v>2.1</v>
      </c>
    </row>
    <row r="45" spans="6:6" x14ac:dyDescent="0.25">
      <c r="F45">
        <v>2.15</v>
      </c>
    </row>
    <row r="46" spans="6:6" x14ac:dyDescent="0.25">
      <c r="F46">
        <v>2.2000000000000002</v>
      </c>
    </row>
    <row r="47" spans="6:6" x14ac:dyDescent="0.25">
      <c r="F47">
        <v>2.25</v>
      </c>
    </row>
    <row r="48" spans="6:6" x14ac:dyDescent="0.25">
      <c r="F48">
        <v>2.2999999999999998</v>
      </c>
    </row>
    <row r="49" spans="6:6" x14ac:dyDescent="0.25">
      <c r="F49">
        <v>2.35</v>
      </c>
    </row>
    <row r="50" spans="6:6" x14ac:dyDescent="0.25">
      <c r="F50">
        <v>2.4</v>
      </c>
    </row>
    <row r="51" spans="6:6" x14ac:dyDescent="0.25">
      <c r="F51">
        <v>2.4500000000000002</v>
      </c>
    </row>
    <row r="52" spans="6:6" x14ac:dyDescent="0.25">
      <c r="F52">
        <v>2.5</v>
      </c>
    </row>
    <row r="53" spans="6:6" x14ac:dyDescent="0.25">
      <c r="F53">
        <v>2.5499999999999998</v>
      </c>
    </row>
    <row r="54" spans="6:6" x14ac:dyDescent="0.25">
      <c r="F54">
        <v>2.6</v>
      </c>
    </row>
    <row r="55" spans="6:6" x14ac:dyDescent="0.25">
      <c r="F55">
        <v>2.65</v>
      </c>
    </row>
    <row r="56" spans="6:6" x14ac:dyDescent="0.25">
      <c r="F56">
        <v>2.7</v>
      </c>
    </row>
    <row r="57" spans="6:6" x14ac:dyDescent="0.25">
      <c r="F57">
        <v>2.75</v>
      </c>
    </row>
    <row r="58" spans="6:6" x14ac:dyDescent="0.25">
      <c r="F58">
        <v>2.8</v>
      </c>
    </row>
    <row r="59" spans="6:6" x14ac:dyDescent="0.25">
      <c r="F59">
        <v>2.85</v>
      </c>
    </row>
    <row r="60" spans="6:6" x14ac:dyDescent="0.25">
      <c r="F60">
        <v>2.9</v>
      </c>
    </row>
    <row r="61" spans="6:6" x14ac:dyDescent="0.25">
      <c r="F61">
        <v>2.95</v>
      </c>
    </row>
    <row r="62" spans="6:6" x14ac:dyDescent="0.25">
      <c r="F62">
        <v>3</v>
      </c>
    </row>
    <row r="63" spans="6:6" x14ac:dyDescent="0.25">
      <c r="F63">
        <v>3.05</v>
      </c>
    </row>
    <row r="64" spans="6:6" x14ac:dyDescent="0.25">
      <c r="F64">
        <v>3.1</v>
      </c>
    </row>
    <row r="65" spans="6:6" x14ac:dyDescent="0.25">
      <c r="F65">
        <v>3.15</v>
      </c>
    </row>
    <row r="66" spans="6:6" x14ac:dyDescent="0.25">
      <c r="F66">
        <v>3.2</v>
      </c>
    </row>
    <row r="67" spans="6:6" x14ac:dyDescent="0.25">
      <c r="F67">
        <v>3.25</v>
      </c>
    </row>
    <row r="68" spans="6:6" x14ac:dyDescent="0.25">
      <c r="F68">
        <v>3.3</v>
      </c>
    </row>
    <row r="69" spans="6:6" x14ac:dyDescent="0.25">
      <c r="F69">
        <v>3.35</v>
      </c>
    </row>
    <row r="70" spans="6:6" x14ac:dyDescent="0.25">
      <c r="F70">
        <v>3.4</v>
      </c>
    </row>
    <row r="71" spans="6:6" x14ac:dyDescent="0.25">
      <c r="F71">
        <v>3.45</v>
      </c>
    </row>
    <row r="72" spans="6:6" x14ac:dyDescent="0.25">
      <c r="F72">
        <v>3.5</v>
      </c>
    </row>
    <row r="73" spans="6:6" x14ac:dyDescent="0.25">
      <c r="F73">
        <v>3.55</v>
      </c>
    </row>
    <row r="74" spans="6:6" x14ac:dyDescent="0.25">
      <c r="F74">
        <v>3.6</v>
      </c>
    </row>
    <row r="75" spans="6:6" x14ac:dyDescent="0.25">
      <c r="F75">
        <v>3.65</v>
      </c>
    </row>
    <row r="76" spans="6:6" x14ac:dyDescent="0.25">
      <c r="F76">
        <v>3.7</v>
      </c>
    </row>
    <row r="77" spans="6:6" x14ac:dyDescent="0.25">
      <c r="F77">
        <v>3.75</v>
      </c>
    </row>
    <row r="78" spans="6:6" x14ac:dyDescent="0.25">
      <c r="F78">
        <v>3.8</v>
      </c>
    </row>
    <row r="79" spans="6:6" x14ac:dyDescent="0.25">
      <c r="F79">
        <v>3.85</v>
      </c>
    </row>
    <row r="80" spans="6:6" x14ac:dyDescent="0.25">
      <c r="F80">
        <v>3.9</v>
      </c>
    </row>
    <row r="81" spans="6:6" x14ac:dyDescent="0.25">
      <c r="F81">
        <v>3.95</v>
      </c>
    </row>
    <row r="82" spans="6:6" x14ac:dyDescent="0.25">
      <c r="F82">
        <v>4</v>
      </c>
    </row>
    <row r="83" spans="6:6" x14ac:dyDescent="0.25">
      <c r="F83">
        <v>4.05</v>
      </c>
    </row>
    <row r="84" spans="6:6" x14ac:dyDescent="0.25">
      <c r="F84">
        <v>4.0999999999999996</v>
      </c>
    </row>
    <row r="85" spans="6:6" x14ac:dyDescent="0.25">
      <c r="F85">
        <v>4.1500000000000004</v>
      </c>
    </row>
    <row r="86" spans="6:6" x14ac:dyDescent="0.25">
      <c r="F86">
        <v>4.2</v>
      </c>
    </row>
    <row r="87" spans="6:6" x14ac:dyDescent="0.25">
      <c r="F87">
        <v>4.25</v>
      </c>
    </row>
    <row r="88" spans="6:6" x14ac:dyDescent="0.25">
      <c r="F88">
        <v>4.3</v>
      </c>
    </row>
    <row r="89" spans="6:6" x14ac:dyDescent="0.25">
      <c r="F89">
        <v>4.3499999999999996</v>
      </c>
    </row>
    <row r="90" spans="6:6" x14ac:dyDescent="0.25">
      <c r="F90">
        <v>4.4000000000000004</v>
      </c>
    </row>
    <row r="91" spans="6:6" x14ac:dyDescent="0.25">
      <c r="F91">
        <v>4.4499999999999904</v>
      </c>
    </row>
    <row r="92" spans="6:6" x14ac:dyDescent="0.25">
      <c r="F92">
        <v>4.4999999999999902</v>
      </c>
    </row>
    <row r="93" spans="6:6" x14ac:dyDescent="0.25">
      <c r="F93">
        <v>4.5499999999999901</v>
      </c>
    </row>
    <row r="94" spans="6:6" x14ac:dyDescent="0.25">
      <c r="F94">
        <v>4.5999999999999899</v>
      </c>
    </row>
    <row r="95" spans="6:6" x14ac:dyDescent="0.25">
      <c r="F95">
        <v>4.6499999999999897</v>
      </c>
    </row>
    <row r="96" spans="6:6" x14ac:dyDescent="0.25">
      <c r="F96">
        <v>4.6999999999999904</v>
      </c>
    </row>
    <row r="97" spans="6:6" x14ac:dyDescent="0.25">
      <c r="F97">
        <v>4.7499999999999902</v>
      </c>
    </row>
    <row r="98" spans="6:6" x14ac:dyDescent="0.25">
      <c r="F98">
        <v>4.7999999999999901</v>
      </c>
    </row>
    <row r="99" spans="6:6" x14ac:dyDescent="0.25">
      <c r="F99">
        <v>4.8499999999999899</v>
      </c>
    </row>
    <row r="100" spans="6:6" x14ac:dyDescent="0.25">
      <c r="F100">
        <v>4.8999999999999897</v>
      </c>
    </row>
    <row r="101" spans="6:6" x14ac:dyDescent="0.25">
      <c r="F101">
        <v>4.9499999999999904</v>
      </c>
    </row>
    <row r="102" spans="6:6" x14ac:dyDescent="0.25">
      <c r="F102">
        <v>4.9999999999999902</v>
      </c>
    </row>
    <row r="103" spans="6:6" x14ac:dyDescent="0.25">
      <c r="F103">
        <v>5.0499999999999901</v>
      </c>
    </row>
    <row r="104" spans="6:6" x14ac:dyDescent="0.25">
      <c r="F104">
        <v>5.0999999999999899</v>
      </c>
    </row>
    <row r="105" spans="6:6" x14ac:dyDescent="0.25">
      <c r="F105">
        <v>5.1499999999999897</v>
      </c>
    </row>
    <row r="106" spans="6:6" x14ac:dyDescent="0.25">
      <c r="F106">
        <v>5.1999999999999904</v>
      </c>
    </row>
    <row r="107" spans="6:6" x14ac:dyDescent="0.25">
      <c r="F107">
        <v>5.2499999999999902</v>
      </c>
    </row>
    <row r="108" spans="6:6" x14ac:dyDescent="0.25">
      <c r="F108">
        <v>5.2999999999999901</v>
      </c>
    </row>
    <row r="109" spans="6:6" x14ac:dyDescent="0.25">
      <c r="F109">
        <v>5.3499999999999899</v>
      </c>
    </row>
    <row r="110" spans="6:6" x14ac:dyDescent="0.25">
      <c r="F110">
        <v>5.3999999999999897</v>
      </c>
    </row>
    <row r="111" spans="6:6" x14ac:dyDescent="0.25">
      <c r="F111">
        <v>5.4499999999999904</v>
      </c>
    </row>
    <row r="112" spans="6:6" x14ac:dyDescent="0.25">
      <c r="F112">
        <v>5.4999999999999902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42"/>
  <sheetViews>
    <sheetView topLeftCell="A24" workbookViewId="0">
      <selection activeCell="C10" sqref="C10"/>
    </sheetView>
  </sheetViews>
  <sheetFormatPr baseColWidth="10" defaultRowHeight="15" x14ac:dyDescent="0.25"/>
  <cols>
    <col min="1" max="1" width="2.5703125" customWidth="1"/>
    <col min="2" max="2" width="48.7109375" customWidth="1"/>
    <col min="3" max="3" width="57.7109375" customWidth="1"/>
  </cols>
  <sheetData>
    <row r="3" spans="2:4" ht="17.25" customHeight="1" x14ac:dyDescent="0.25">
      <c r="B3" s="3" t="s">
        <v>28</v>
      </c>
      <c r="C3" s="3" t="s">
        <v>29</v>
      </c>
      <c r="D3" s="4" t="s">
        <v>30</v>
      </c>
    </row>
    <row r="4" spans="2:4" ht="17.25" customHeight="1" x14ac:dyDescent="0.25">
      <c r="B4" s="5" t="s">
        <v>31</v>
      </c>
      <c r="C4" s="5" t="s">
        <v>32</v>
      </c>
      <c r="D4" s="4">
        <v>500</v>
      </c>
    </row>
    <row r="5" spans="2:4" ht="22.5" customHeight="1" x14ac:dyDescent="0.25">
      <c r="B5" s="5" t="s">
        <v>33</v>
      </c>
      <c r="C5" s="5" t="s">
        <v>34</v>
      </c>
      <c r="D5" s="4">
        <v>300</v>
      </c>
    </row>
    <row r="6" spans="2:4" ht="17.25" customHeight="1" x14ac:dyDescent="0.25">
      <c r="B6" s="5" t="s">
        <v>35</v>
      </c>
      <c r="C6" s="5" t="s">
        <v>36</v>
      </c>
      <c r="D6" s="4">
        <v>300</v>
      </c>
    </row>
    <row r="7" spans="2:4" ht="24" customHeight="1" x14ac:dyDescent="0.25">
      <c r="B7" s="5" t="s">
        <v>37</v>
      </c>
      <c r="C7" s="5" t="s">
        <v>38</v>
      </c>
      <c r="D7" s="4">
        <v>750</v>
      </c>
    </row>
    <row r="8" spans="2:4" ht="17.25" customHeight="1" x14ac:dyDescent="0.25">
      <c r="B8" s="5" t="s">
        <v>39</v>
      </c>
      <c r="C8" s="5" t="s">
        <v>40</v>
      </c>
      <c r="D8" s="4">
        <v>400</v>
      </c>
    </row>
    <row r="9" spans="2:4" ht="17.25" customHeight="1" x14ac:dyDescent="0.25">
      <c r="B9" s="5" t="s">
        <v>41</v>
      </c>
      <c r="C9" s="5" t="s">
        <v>42</v>
      </c>
      <c r="D9" s="4">
        <v>250</v>
      </c>
    </row>
    <row r="10" spans="2:4" ht="17.25" customHeight="1" x14ac:dyDescent="0.25">
      <c r="B10" s="5" t="s">
        <v>43</v>
      </c>
      <c r="C10" s="5" t="s">
        <v>44</v>
      </c>
      <c r="D10" s="4">
        <v>350</v>
      </c>
    </row>
    <row r="11" spans="2:4" ht="17.25" customHeight="1" x14ac:dyDescent="0.25">
      <c r="B11" s="5" t="s">
        <v>45</v>
      </c>
      <c r="C11" s="5" t="s">
        <v>46</v>
      </c>
      <c r="D11" s="4"/>
    </row>
    <row r="12" spans="2:4" ht="17.25" customHeight="1" x14ac:dyDescent="0.25">
      <c r="B12" s="5" t="s">
        <v>47</v>
      </c>
      <c r="C12" s="5" t="s">
        <v>36</v>
      </c>
      <c r="D12" s="4">
        <v>300</v>
      </c>
    </row>
    <row r="13" spans="2:4" ht="17.25" customHeight="1" x14ac:dyDescent="0.25">
      <c r="B13" s="5" t="s">
        <v>48</v>
      </c>
      <c r="C13" s="5" t="s">
        <v>40</v>
      </c>
      <c r="D13" s="4">
        <v>400</v>
      </c>
    </row>
    <row r="14" spans="2:4" ht="17.25" customHeight="1" x14ac:dyDescent="0.25">
      <c r="B14" s="5" t="s">
        <v>49</v>
      </c>
      <c r="C14" s="5" t="s">
        <v>42</v>
      </c>
      <c r="D14" s="4">
        <v>250</v>
      </c>
    </row>
    <row r="15" spans="2:4" ht="17.25" customHeight="1" x14ac:dyDescent="0.25">
      <c r="B15" s="5" t="s">
        <v>50</v>
      </c>
      <c r="C15" s="5" t="s">
        <v>51</v>
      </c>
      <c r="D15" s="4"/>
    </row>
    <row r="16" spans="2:4" ht="17.25" customHeight="1" x14ac:dyDescent="0.25">
      <c r="B16" s="5" t="s">
        <v>52</v>
      </c>
      <c r="C16" s="5" t="s">
        <v>36</v>
      </c>
      <c r="D16" s="4">
        <v>300</v>
      </c>
    </row>
    <row r="17" spans="2:4" ht="17.25" customHeight="1" x14ac:dyDescent="0.25">
      <c r="B17" s="5" t="s">
        <v>53</v>
      </c>
      <c r="C17" s="5" t="s">
        <v>54</v>
      </c>
      <c r="D17" s="4">
        <v>200</v>
      </c>
    </row>
    <row r="18" spans="2:4" ht="17.25" customHeight="1" x14ac:dyDescent="0.25">
      <c r="B18" s="5" t="s">
        <v>55</v>
      </c>
      <c r="C18" s="5" t="s">
        <v>40</v>
      </c>
      <c r="D18" s="4">
        <v>400</v>
      </c>
    </row>
    <row r="19" spans="2:4" ht="17.25" customHeight="1" x14ac:dyDescent="0.25">
      <c r="B19" s="5" t="s">
        <v>56</v>
      </c>
      <c r="C19" s="5" t="s">
        <v>54</v>
      </c>
      <c r="D19" s="4">
        <v>200</v>
      </c>
    </row>
    <row r="20" spans="2:4" ht="17.25" customHeight="1" x14ac:dyDescent="0.25">
      <c r="B20" s="5" t="s">
        <v>57</v>
      </c>
      <c r="C20" s="5" t="s">
        <v>58</v>
      </c>
      <c r="D20" s="4"/>
    </row>
    <row r="21" spans="2:4" ht="17.25" customHeight="1" x14ac:dyDescent="0.25">
      <c r="B21" s="5" t="s">
        <v>59</v>
      </c>
      <c r="C21" s="5" t="s">
        <v>32</v>
      </c>
      <c r="D21" s="4">
        <v>500</v>
      </c>
    </row>
    <row r="22" spans="2:4" ht="17.25" customHeight="1" x14ac:dyDescent="0.25">
      <c r="B22" s="5" t="s">
        <v>60</v>
      </c>
      <c r="C22" s="5" t="s">
        <v>40</v>
      </c>
      <c r="D22" s="4">
        <v>400</v>
      </c>
    </row>
    <row r="23" spans="2:4" ht="17.25" customHeight="1" x14ac:dyDescent="0.25">
      <c r="B23" s="5" t="s">
        <v>61</v>
      </c>
      <c r="C23" s="5" t="s">
        <v>54</v>
      </c>
      <c r="D23" s="4">
        <v>200</v>
      </c>
    </row>
    <row r="24" spans="2:4" ht="17.25" customHeight="1" x14ac:dyDescent="0.25">
      <c r="B24" s="5" t="s">
        <v>62</v>
      </c>
      <c r="C24" s="5" t="s">
        <v>63</v>
      </c>
      <c r="D24" s="4"/>
    </row>
    <row r="25" spans="2:4" ht="17.25" customHeight="1" x14ac:dyDescent="0.25">
      <c r="B25" s="5" t="s">
        <v>64</v>
      </c>
      <c r="C25" s="5" t="s">
        <v>40</v>
      </c>
      <c r="D25" s="4">
        <v>400</v>
      </c>
    </row>
    <row r="26" spans="2:4" ht="17.25" customHeight="1" x14ac:dyDescent="0.25">
      <c r="B26" s="5" t="s">
        <v>65</v>
      </c>
      <c r="C26" s="5" t="s">
        <v>36</v>
      </c>
      <c r="D26" s="4">
        <v>300</v>
      </c>
    </row>
    <row r="27" spans="2:4" ht="17.25" customHeight="1" x14ac:dyDescent="0.25">
      <c r="B27" s="5" t="s">
        <v>66</v>
      </c>
      <c r="C27" s="5" t="s">
        <v>40</v>
      </c>
      <c r="D27" s="4">
        <v>400</v>
      </c>
    </row>
    <row r="28" spans="2:4" ht="23.25" customHeight="1" x14ac:dyDescent="0.25">
      <c r="B28" s="5" t="s">
        <v>67</v>
      </c>
      <c r="C28" s="5" t="s">
        <v>40</v>
      </c>
      <c r="D28" s="4">
        <v>400</v>
      </c>
    </row>
    <row r="29" spans="2:4" ht="17.25" customHeight="1" x14ac:dyDescent="0.25">
      <c r="B29" s="5" t="s">
        <v>68</v>
      </c>
      <c r="C29" s="5" t="s">
        <v>32</v>
      </c>
      <c r="D29" s="4">
        <v>500</v>
      </c>
    </row>
    <row r="30" spans="2:4" ht="17.25" customHeight="1" x14ac:dyDescent="0.25">
      <c r="B30" s="5" t="s">
        <v>69</v>
      </c>
      <c r="C30" s="5" t="s">
        <v>32</v>
      </c>
      <c r="D30" s="4">
        <v>500</v>
      </c>
    </row>
    <row r="31" spans="2:4" ht="17.25" customHeight="1" x14ac:dyDescent="0.25">
      <c r="B31" s="5" t="s">
        <v>70</v>
      </c>
      <c r="C31" s="5" t="s">
        <v>42</v>
      </c>
      <c r="D31" s="4">
        <v>250</v>
      </c>
    </row>
    <row r="32" spans="2:4" ht="17.25" customHeight="1" x14ac:dyDescent="0.25">
      <c r="B32" s="5" t="s">
        <v>71</v>
      </c>
      <c r="C32" s="5" t="s">
        <v>32</v>
      </c>
      <c r="D32" s="4">
        <v>500</v>
      </c>
    </row>
    <row r="33" spans="2:4" ht="17.25" customHeight="1" x14ac:dyDescent="0.25">
      <c r="B33" s="5" t="s">
        <v>72</v>
      </c>
      <c r="C33" s="5" t="s">
        <v>42</v>
      </c>
      <c r="D33" s="4">
        <v>250</v>
      </c>
    </row>
    <row r="34" spans="2:4" ht="17.25" customHeight="1" x14ac:dyDescent="0.25">
      <c r="B34" s="5" t="s">
        <v>73</v>
      </c>
      <c r="C34" s="5" t="s">
        <v>40</v>
      </c>
      <c r="D34" s="4">
        <v>400</v>
      </c>
    </row>
    <row r="35" spans="2:4" ht="17.25" customHeight="1" x14ac:dyDescent="0.25">
      <c r="B35" s="5" t="s">
        <v>74</v>
      </c>
      <c r="C35" s="5" t="s">
        <v>54</v>
      </c>
      <c r="D35" s="4">
        <v>200</v>
      </c>
    </row>
    <row r="36" spans="2:4" ht="17.25" customHeight="1" x14ac:dyDescent="0.25">
      <c r="B36" s="5" t="s">
        <v>75</v>
      </c>
      <c r="C36" s="5" t="s">
        <v>36</v>
      </c>
      <c r="D36" s="4">
        <v>300</v>
      </c>
    </row>
    <row r="37" spans="2:4" ht="17.25" customHeight="1" x14ac:dyDescent="0.25">
      <c r="B37" s="5" t="s">
        <v>76</v>
      </c>
      <c r="C37" s="5" t="s">
        <v>38</v>
      </c>
      <c r="D37" s="4">
        <v>750</v>
      </c>
    </row>
    <row r="38" spans="2:4" ht="17.25" customHeight="1" x14ac:dyDescent="0.25">
      <c r="B38" s="5" t="s">
        <v>77</v>
      </c>
      <c r="C38" s="5" t="s">
        <v>63</v>
      </c>
      <c r="D38" s="4"/>
    </row>
    <row r="39" spans="2:4" ht="17.25" customHeight="1" x14ac:dyDescent="0.25">
      <c r="B39" s="3" t="s">
        <v>78</v>
      </c>
      <c r="C39" s="5" t="s">
        <v>32</v>
      </c>
      <c r="D39" s="4">
        <v>500</v>
      </c>
    </row>
    <row r="40" spans="2:4" ht="17.25" customHeight="1" x14ac:dyDescent="0.25">
      <c r="B40" s="5" t="s">
        <v>79</v>
      </c>
      <c r="C40" s="5" t="s">
        <v>32</v>
      </c>
      <c r="D40" s="4">
        <v>500</v>
      </c>
    </row>
    <row r="41" spans="2:4" ht="17.25" customHeight="1" x14ac:dyDescent="0.25">
      <c r="B41" s="3" t="s">
        <v>80</v>
      </c>
      <c r="C41" s="5" t="s">
        <v>54</v>
      </c>
      <c r="D41" s="4">
        <v>200</v>
      </c>
    </row>
    <row r="42" spans="2:4" ht="17.25" customHeight="1" x14ac:dyDescent="0.25">
      <c r="B42" s="5" t="s">
        <v>81</v>
      </c>
      <c r="C42" s="5" t="s">
        <v>54</v>
      </c>
      <c r="D42" s="4">
        <v>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DIMENSION DE ZAPATA CORRIDA</vt:lpstr>
      <vt:lpstr>datos</vt:lpstr>
      <vt:lpstr>cargas</vt:lpstr>
      <vt:lpstr>'DIMENSION DE ZAPATA CORRIDA'!Área_de_impresión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2021-10-07T16:43:02Z</dcterms:modified>
</cp:coreProperties>
</file>